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год'!$13:$13</definedName>
    <definedName name="_xlnm.Print_Area" localSheetId="0">'1-й год'!$A$1:$AB$82</definedName>
  </definedNames>
  <calcPr calcId="125725"/>
</workbook>
</file>

<file path=xl/calcChain.xml><?xml version="1.0" encoding="utf-8"?>
<calcChain xmlns="http://schemas.openxmlformats.org/spreadsheetml/2006/main">
  <c r="AA37" i="1"/>
  <c r="Z37"/>
  <c r="V37"/>
  <c r="V64"/>
  <c r="V51"/>
  <c r="V16"/>
  <c r="AA64"/>
  <c r="Z64"/>
  <c r="Z16"/>
  <c r="V30" l="1"/>
  <c r="V25" s="1"/>
  <c r="AA72"/>
  <c r="AA73"/>
  <c r="Z73"/>
  <c r="Z72" s="1"/>
  <c r="AA51"/>
  <c r="AA48" s="1"/>
  <c r="Z51"/>
  <c r="Z48" s="1"/>
  <c r="V48"/>
  <c r="AA41"/>
  <c r="AA40" s="1"/>
  <c r="Z41"/>
  <c r="Z40" s="1"/>
  <c r="V41"/>
  <c r="Z30"/>
  <c r="Z25" s="1"/>
  <c r="Z15" s="1"/>
  <c r="AA30"/>
  <c r="AA25" s="1"/>
  <c r="AA16"/>
  <c r="V45"/>
  <c r="AA45"/>
  <c r="Z45"/>
  <c r="AA46"/>
  <c r="Z46"/>
  <c r="V46"/>
  <c r="Y45"/>
  <c r="X45"/>
  <c r="W45"/>
  <c r="V76"/>
  <c r="V75" s="1"/>
  <c r="V73"/>
  <c r="V72" s="1"/>
  <c r="V58"/>
  <c r="V57" s="1"/>
  <c r="V15" l="1"/>
  <c r="AA15"/>
  <c r="W64"/>
  <c r="X64"/>
  <c r="Y64"/>
  <c r="W37" l="1"/>
  <c r="W36" s="1"/>
  <c r="X37"/>
  <c r="X36" s="1"/>
  <c r="Y37"/>
  <c r="Y36" s="1"/>
  <c r="Z36"/>
  <c r="AA36"/>
  <c r="V36"/>
  <c r="W30" l="1"/>
  <c r="W25" s="1"/>
  <c r="X30"/>
  <c r="X25" s="1"/>
  <c r="Y30"/>
  <c r="Y25" s="1"/>
  <c r="W51" l="1"/>
  <c r="W48" s="1"/>
  <c r="X51"/>
  <c r="X48" s="1"/>
  <c r="Y51"/>
  <c r="Y48" s="1"/>
  <c r="AA63"/>
  <c r="AA14" s="1"/>
  <c r="V40"/>
  <c r="X24" l="1"/>
  <c r="X23" s="1"/>
  <c r="Z63" l="1"/>
  <c r="Z14" s="1"/>
  <c r="W41"/>
  <c r="W40" s="1"/>
  <c r="X41"/>
  <c r="X40" s="1"/>
  <c r="Y41"/>
  <c r="Y40" s="1"/>
  <c r="W24"/>
  <c r="W23" s="1"/>
  <c r="Y24"/>
  <c r="Y23" s="1"/>
  <c r="W16"/>
  <c r="X16"/>
  <c r="Y16"/>
  <c r="V63"/>
  <c r="V14" s="1"/>
  <c r="V60"/>
  <c r="W15" l="1"/>
  <c r="W14" s="1"/>
  <c r="X15"/>
  <c r="X14" s="1"/>
  <c r="Y15"/>
  <c r="Y14" s="1"/>
</calcChain>
</file>

<file path=xl/sharedStrings.xml><?xml version="1.0" encoding="utf-8"?>
<sst xmlns="http://schemas.openxmlformats.org/spreadsheetml/2006/main" count="413" uniqueCount="153">
  <si>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</si>
  <si>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</si>
  <si>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</si>
  <si>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</si>
  <si>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</si>
  <si>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</si>
  <si>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</si>
  <si>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</si>
  <si>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</si>
  <si>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</si>
  <si>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</si>
  <si>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</si>
  <si>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</si>
  <si>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</si>
  <si>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</si>
  <si>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</si>
  <si>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</si>
  <si>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</si>
  <si>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</si>
  <si>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</si>
  <si>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</si>
  <si>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</si>
  <si>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</si>
  <si>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</si>
  <si>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</si>
  <si>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</si>
  <si>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</si>
  <si>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</si>
  <si>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</si>
  <si>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</si>
  <si>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</si>
  <si>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</si>
  <si>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</si>
  <si>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</si>
  <si>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</si>
  <si>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</si>
  <si>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</si>
  <si>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</si>
  <si>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</si>
  <si>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</si>
  <si>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</si>
  <si>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</si>
  <si>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</si>
  <si>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</si>
  <si>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</si>
  <si>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</si>
  <si>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</si>
  <si>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</si>
  <si>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</si>
  <si>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</si>
  <si>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</si>
  <si>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</si>
  <si>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</si>
  <si>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</si>
  <si>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</si>
  <si>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</si>
  <si>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</si>
  <si>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</si>
  <si>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</si>
  <si>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</si>
  <si>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</si>
  <si>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</si>
  <si>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</si>
  <si>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</si>
  <si>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</si>
  <si>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</si>
  <si>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</si>
  <si>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</si>
  <si>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</si>
  <si>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</si>
  <si>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</si>
  <si>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</si>
  <si>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</si>
  <si>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</si>
  <si>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</si>
  <si>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</si>
  <si>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</si>
  <si>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</si>
  <si>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</si>
  <si>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</si>
  <si>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</si>
  <si>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</si>
  <si>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</si>
  <si>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</si>
  <si>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</si>
  <si>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</si>
  <si>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</si>
  <si>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</si>
  <si>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</si>
  <si>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</si>
  <si>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</si>
  <si>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</si>
  <si>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</si>
  <si>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</si>
  <si>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</si>
  <si>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</si>
  <si>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</si>
  <si>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</si>
  <si>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</si>
  <si>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</si>
  <si>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</si>
  <si>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</si>
  <si>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320</t>
  </si>
  <si>
    <t>99 9 00 10050</t>
  </si>
  <si>
    <t>2020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</si>
  <si>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</si>
  <si>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</si>
  <si>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</si>
  <si>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Обеспечение проведения выборов и референдумов</t>
  </si>
  <si>
    <t>0320021680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</si>
  <si>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</si>
  <si>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Защита населения и территории от чрезвычайной ситуации, обеспечения пожарной безопасности и безопасности людей на водных объектах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</si>
  <si>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</si>
  <si>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</si>
  <si>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</si>
  <si>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</si>
  <si>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2021</t>
  </si>
  <si>
    <t>Цимлянского района на 2020 год и плановый период 2021 и 2022 годов"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</si>
  <si>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</si>
  <si>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</si>
  <si>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</si>
  <si>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</si>
  <si>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</si>
  <si>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</si>
  <si>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</si>
  <si>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</si>
  <si>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</si>
  <si>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</si>
  <si>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</si>
  <si>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</si>
  <si>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99 9 00 99050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</si>
  <si>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Новоцимлянского сельского поселения (Специальные расходы)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</si>
  <si>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</si>
  <si>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"О внесении изменений в решение Собрания депутатов</t>
  </si>
  <si>
    <t>Новоцимлянского сельского поселения от 26.12.2019 г. №109</t>
  </si>
  <si>
    <t>04 1 00 L4670</t>
  </si>
  <si>
    <t>04 1 00 L2990</t>
  </si>
  <si>
    <t xml:space="preserve"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</si>
  <si>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Расходы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</si>
  <si>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</si>
  <si>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</si>
  <si>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</si>
  <si>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</si>
  <si>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99 9 00 71180</t>
  </si>
  <si>
    <t>Расходы за счет резервного фонда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</si>
  <si>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</si>
  <si>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Расходы на проведение технического (строительного) контроля,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</si>
  <si>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04 1 00 22990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</si>
  <si>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</si>
  <si>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</si>
  <si>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(Иные закупки товаров, работ и услуг для обеспечения государственных (муниципальных) нужд) </t>
  </si>
  <si>
    <t>Приложение  № 3</t>
  </si>
  <si>
    <t>к решению от 27.11.2020 г. № 135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</si>
</sst>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justify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 applyProtection="1">
      <alignment horizontal="justify" vertical="center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5" fontId="5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/>
    </xf>
    <xf numFmtId="165" fontId="6" fillId="0" borderId="3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justify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 applyProtection="1">
      <alignment horizontal="left" vertical="center" wrapText="1"/>
    </xf>
    <xf numFmtId="165" fontId="5" fillId="0" borderId="3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justify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3" xfId="0" applyNumberFormat="1" applyFont="1" applyFill="1" applyBorder="1" applyAlignment="1" applyProtection="1">
      <alignment horizontal="center" vertical="center"/>
    </xf>
    <xf numFmtId="165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 applyProtection="1">
      <alignment horizontal="left" wrapText="1"/>
    </xf>
    <xf numFmtId="165" fontId="1" fillId="0" borderId="3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 applyProtection="1">
      <alignment horizontal="center" vertical="center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justify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164" fontId="3" fillId="0" borderId="3" xfId="0" applyNumberFormat="1" applyFont="1" applyFill="1" applyBorder="1" applyAlignment="1" applyProtection="1">
      <alignment horizontal="center" vertical="center" wrapText="1"/>
    </xf>
    <xf numFmtId="165" fontId="3" fillId="0" borderId="3" xfId="0" applyNumberFormat="1" applyFont="1" applyFill="1" applyBorder="1" applyAlignment="1" applyProtection="1">
      <alignment horizontal="center" vertical="center"/>
    </xf>
    <xf numFmtId="0" fontId="2" fillId="0" borderId="0" xfId="0" applyFont="1" applyFill="1"/>
    <xf numFmtId="49" fontId="1" fillId="0" borderId="3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A82"/>
  <sheetViews>
    <sheetView showGridLines="0" tabSelected="1" view="pageBreakPreview" topLeftCell="A62" zoomScale="20" zoomScaleNormal="100" zoomScaleSheetLayoutView="20" workbookViewId="0">
      <selection activeCell="A71" sqref="A71:XFD71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2:27" ht="17.25" customHeight="1">
      <c r="B1" s="3"/>
      <c r="C1" s="60" t="s">
        <v>151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</row>
    <row r="2" spans="2:27" ht="19.5" customHeight="1">
      <c r="B2" s="3"/>
      <c r="C2" s="55" t="s">
        <v>152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</row>
    <row r="3" spans="2:27" ht="15.75" customHeight="1">
      <c r="B3" s="3"/>
      <c r="C3" s="55" t="s">
        <v>133</v>
      </c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</row>
    <row r="4" spans="2:27" ht="15.75" customHeight="1">
      <c r="B4" s="3"/>
      <c r="C4" s="55" t="s">
        <v>134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</row>
    <row r="5" spans="2:27" ht="15.75" customHeight="1">
      <c r="B5" s="3"/>
      <c r="C5" s="55" t="s">
        <v>77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</row>
    <row r="6" spans="2:27" ht="17.25" customHeight="1">
      <c r="B6" s="55" t="s">
        <v>117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</row>
    <row r="7" spans="2:27" ht="13.9" customHeight="1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7"/>
      <c r="W7" s="7"/>
      <c r="X7" s="7"/>
      <c r="Y7" s="7"/>
      <c r="Z7" s="12"/>
    </row>
    <row r="8" spans="2:27" ht="74.25" customHeight="1">
      <c r="B8" s="62" t="s">
        <v>118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11"/>
    </row>
    <row r="9" spans="2:27" ht="18.75"/>
    <row r="10" spans="2:27" ht="19.5" customHeight="1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61" t="s">
        <v>0</v>
      </c>
      <c r="W10" s="61"/>
      <c r="X10" s="61"/>
      <c r="Y10" s="61"/>
      <c r="Z10" s="61"/>
      <c r="AA10" s="61"/>
    </row>
    <row r="11" spans="2:27" ht="18.75">
      <c r="B11" s="53" t="s">
        <v>10</v>
      </c>
      <c r="C11" s="53" t="s">
        <v>6</v>
      </c>
      <c r="D11" s="53" t="s">
        <v>7</v>
      </c>
      <c r="E11" s="53" t="s">
        <v>8</v>
      </c>
      <c r="F11" s="53" t="s">
        <v>8</v>
      </c>
      <c r="G11" s="53" t="s">
        <v>8</v>
      </c>
      <c r="H11" s="53" t="s">
        <v>8</v>
      </c>
      <c r="I11" s="53" t="s">
        <v>8</v>
      </c>
      <c r="J11" s="53" t="s">
        <v>8</v>
      </c>
      <c r="K11" s="53" t="s">
        <v>8</v>
      </c>
      <c r="L11" s="53" t="s">
        <v>8</v>
      </c>
      <c r="M11" s="53" t="s">
        <v>8</v>
      </c>
      <c r="N11" s="53" t="s">
        <v>8</v>
      </c>
      <c r="O11" s="53" t="s">
        <v>8</v>
      </c>
      <c r="P11" s="53" t="s">
        <v>8</v>
      </c>
      <c r="Q11" s="53" t="s">
        <v>8</v>
      </c>
      <c r="R11" s="53" t="s">
        <v>8</v>
      </c>
      <c r="S11" s="53" t="s">
        <v>8</v>
      </c>
      <c r="T11" s="53" t="s">
        <v>9</v>
      </c>
      <c r="U11" s="53" t="s">
        <v>10</v>
      </c>
      <c r="V11" s="53" t="s">
        <v>104</v>
      </c>
      <c r="W11" s="56" t="s">
        <v>1</v>
      </c>
      <c r="X11" s="56" t="s">
        <v>1</v>
      </c>
      <c r="Y11" s="54" t="s">
        <v>10</v>
      </c>
      <c r="Z11" s="57" t="s">
        <v>116</v>
      </c>
      <c r="AA11" s="58">
        <v>2022</v>
      </c>
    </row>
    <row r="12" spans="2:27" ht="18.75">
      <c r="B12" s="53"/>
      <c r="C12" s="53" t="s">
        <v>2</v>
      </c>
      <c r="D12" s="53" t="s">
        <v>3</v>
      </c>
      <c r="E12" s="53" t="s">
        <v>4</v>
      </c>
      <c r="F12" s="53" t="s">
        <v>4</v>
      </c>
      <c r="G12" s="53" t="s">
        <v>4</v>
      </c>
      <c r="H12" s="53" t="s">
        <v>4</v>
      </c>
      <c r="I12" s="53" t="s">
        <v>4</v>
      </c>
      <c r="J12" s="53" t="s">
        <v>4</v>
      </c>
      <c r="K12" s="53" t="s">
        <v>4</v>
      </c>
      <c r="L12" s="53" t="s">
        <v>4</v>
      </c>
      <c r="M12" s="53" t="s">
        <v>4</v>
      </c>
      <c r="N12" s="53" t="s">
        <v>4</v>
      </c>
      <c r="O12" s="53" t="s">
        <v>4</v>
      </c>
      <c r="P12" s="53" t="s">
        <v>4</v>
      </c>
      <c r="Q12" s="53" t="s">
        <v>4</v>
      </c>
      <c r="R12" s="53" t="s">
        <v>4</v>
      </c>
      <c r="S12" s="53" t="s">
        <v>4</v>
      </c>
      <c r="T12" s="53" t="s">
        <v>5</v>
      </c>
      <c r="U12" s="53"/>
      <c r="V12" s="53"/>
      <c r="W12" s="56"/>
      <c r="X12" s="56"/>
      <c r="Y12" s="54"/>
      <c r="Z12" s="56"/>
      <c r="AA12" s="59"/>
    </row>
    <row r="13" spans="2:27" ht="18.75" hidden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13"/>
      <c r="W13" s="14"/>
      <c r="X13" s="14"/>
      <c r="Y13" s="14"/>
      <c r="Z13" s="14"/>
      <c r="AA13" s="15"/>
    </row>
    <row r="14" spans="2:27" ht="18.75">
      <c r="B14" s="5" t="s">
        <v>78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0">
        <f>V15+V36+V40+V48+V57+V60+V63+V75+V72+V45</f>
        <v>13642.6</v>
      </c>
      <c r="W14" s="10">
        <f>W15+W36+W40+W48+W57+W60+W63+W75+W72</f>
        <v>5961.2000000000007</v>
      </c>
      <c r="X14" s="10">
        <f>X15+X36+X40+X48+X57+X60+X63+X75+X72</f>
        <v>5893.8</v>
      </c>
      <c r="Y14" s="10" t="e">
        <f>Y15+Y36+Y40+Y48+Y57+Y60+Y63+Y75+Y72</f>
        <v>#VALUE!</v>
      </c>
      <c r="Z14" s="10">
        <f>Z15+Z36+Z40+Z48+Z57+Z60+Z63+Z75+Z72+Z45</f>
        <v>8589.9</v>
      </c>
      <c r="AA14" s="10">
        <f>AA15+AA36+AA40+AA48+AA57+AA60+AA63+AA75+AA72+AA45</f>
        <v>8857.2999999999993</v>
      </c>
    </row>
    <row r="15" spans="2:27" ht="33.4" customHeight="1">
      <c r="B15" s="6" t="s">
        <v>11</v>
      </c>
      <c r="C15" s="8" t="s">
        <v>12</v>
      </c>
      <c r="D15" s="8" t="s">
        <v>13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 t="s">
        <v>11</v>
      </c>
      <c r="V15" s="9">
        <f>V16+V25+V24</f>
        <v>5073.7999999999993</v>
      </c>
      <c r="W15" s="9">
        <f t="shared" ref="W15:Y15" si="0">W16+W25</f>
        <v>4148.1000000000004</v>
      </c>
      <c r="X15" s="9">
        <f t="shared" si="0"/>
        <v>4148.1000000000004</v>
      </c>
      <c r="Y15" s="9" t="e">
        <f t="shared" si="0"/>
        <v>#VALUE!</v>
      </c>
      <c r="Z15" s="9">
        <f>Z16+Z25+Z23</f>
        <v>3994.6</v>
      </c>
      <c r="AA15" s="9">
        <f>AA16+AA25+AA24</f>
        <v>4131.8999999999996</v>
      </c>
    </row>
    <row r="16" spans="2:27" ht="91.15" customHeight="1">
      <c r="B16" s="20" t="s">
        <v>14</v>
      </c>
      <c r="C16" s="17" t="s">
        <v>12</v>
      </c>
      <c r="D16" s="17" t="s">
        <v>15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 t="s">
        <v>14</v>
      </c>
      <c r="V16" s="18">
        <f>V17+V18+V19+V20+V22+V21</f>
        <v>4980.7999999999993</v>
      </c>
      <c r="W16" s="18">
        <f t="shared" ref="W16:Y16" si="1">W17+W19+W20+W22+W18</f>
        <v>3923.1</v>
      </c>
      <c r="X16" s="18">
        <f t="shared" si="1"/>
        <v>3923.1</v>
      </c>
      <c r="Y16" s="18" t="e">
        <f t="shared" si="1"/>
        <v>#VALUE!</v>
      </c>
      <c r="Z16" s="18">
        <f>Z17+Z19+Z20+Z22+Z18</f>
        <v>3603.5</v>
      </c>
      <c r="AA16" s="18">
        <f>AA17+AA19+AA20+AA22+AA18</f>
        <v>3654.2999999999997</v>
      </c>
    </row>
    <row r="17" spans="2:27" ht="119.25" customHeight="1">
      <c r="B17" s="19" t="s">
        <v>80</v>
      </c>
      <c r="C17" s="17" t="s">
        <v>12</v>
      </c>
      <c r="D17" s="17" t="s">
        <v>15</v>
      </c>
      <c r="E17" s="17" t="s">
        <v>16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 t="s">
        <v>79</v>
      </c>
      <c r="U17" s="21" t="s">
        <v>17</v>
      </c>
      <c r="V17" s="22">
        <v>4279.7</v>
      </c>
      <c r="W17" s="23">
        <v>3314.9</v>
      </c>
      <c r="X17" s="23">
        <v>3314.9</v>
      </c>
      <c r="Y17" s="24" t="s">
        <v>17</v>
      </c>
      <c r="Z17" s="25">
        <v>3300.8</v>
      </c>
      <c r="AA17" s="26">
        <v>3300.2</v>
      </c>
    </row>
    <row r="18" spans="2:27" ht="119.25" customHeight="1">
      <c r="B18" s="19" t="s">
        <v>98</v>
      </c>
      <c r="C18" s="17" t="s">
        <v>12</v>
      </c>
      <c r="D18" s="17" t="s">
        <v>15</v>
      </c>
      <c r="E18" s="17" t="s">
        <v>18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 t="s">
        <v>79</v>
      </c>
      <c r="U18" s="21"/>
      <c r="V18" s="22">
        <v>2</v>
      </c>
      <c r="W18" s="23"/>
      <c r="X18" s="23"/>
      <c r="Y18" s="24"/>
      <c r="Z18" s="25">
        <v>0</v>
      </c>
      <c r="AA18" s="26">
        <v>0</v>
      </c>
    </row>
    <row r="19" spans="2:27" ht="126" customHeight="1">
      <c r="B19" s="19" t="s">
        <v>82</v>
      </c>
      <c r="C19" s="17" t="s">
        <v>12</v>
      </c>
      <c r="D19" s="17" t="s">
        <v>15</v>
      </c>
      <c r="E19" s="17" t="s">
        <v>18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 t="s">
        <v>81</v>
      </c>
      <c r="U19" s="21" t="s">
        <v>19</v>
      </c>
      <c r="V19" s="22">
        <v>691.4</v>
      </c>
      <c r="W19" s="23">
        <v>605</v>
      </c>
      <c r="X19" s="23">
        <v>605</v>
      </c>
      <c r="Y19" s="24" t="s">
        <v>19</v>
      </c>
      <c r="Z19" s="25">
        <v>300</v>
      </c>
      <c r="AA19" s="26">
        <v>351.4</v>
      </c>
    </row>
    <row r="20" spans="2:27" ht="85.15" customHeight="1">
      <c r="B20" s="27" t="s">
        <v>83</v>
      </c>
      <c r="C20" s="17" t="s">
        <v>12</v>
      </c>
      <c r="D20" s="17" t="s">
        <v>15</v>
      </c>
      <c r="E20" s="17" t="s">
        <v>20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 t="s">
        <v>84</v>
      </c>
      <c r="U20" s="17" t="s">
        <v>21</v>
      </c>
      <c r="V20" s="22">
        <v>2.5</v>
      </c>
      <c r="W20" s="23">
        <v>3</v>
      </c>
      <c r="X20" s="23">
        <v>3</v>
      </c>
      <c r="Y20" s="24" t="s">
        <v>21</v>
      </c>
      <c r="Z20" s="25">
        <v>2.5</v>
      </c>
      <c r="AA20" s="26">
        <v>2.5</v>
      </c>
    </row>
    <row r="21" spans="2:27" ht="147.75" customHeight="1">
      <c r="B21" s="19" t="s">
        <v>141</v>
      </c>
      <c r="C21" s="17" t="s">
        <v>12</v>
      </c>
      <c r="D21" s="17" t="s">
        <v>15</v>
      </c>
      <c r="E21" s="17" t="s">
        <v>139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 t="s">
        <v>81</v>
      </c>
      <c r="U21" s="21" t="s">
        <v>23</v>
      </c>
      <c r="V21" s="22">
        <v>5</v>
      </c>
      <c r="W21" s="23">
        <v>0.2</v>
      </c>
      <c r="X21" s="23">
        <v>0.2</v>
      </c>
      <c r="Y21" s="24" t="s">
        <v>23</v>
      </c>
      <c r="Z21" s="25">
        <v>0</v>
      </c>
      <c r="AA21" s="26">
        <v>0</v>
      </c>
    </row>
    <row r="22" spans="2:27" ht="198.75" customHeight="1">
      <c r="B22" s="19" t="s">
        <v>97</v>
      </c>
      <c r="C22" s="17" t="s">
        <v>12</v>
      </c>
      <c r="D22" s="17" t="s">
        <v>15</v>
      </c>
      <c r="E22" s="17" t="s">
        <v>22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 t="s">
        <v>81</v>
      </c>
      <c r="U22" s="21" t="s">
        <v>23</v>
      </c>
      <c r="V22" s="22">
        <v>0.2</v>
      </c>
      <c r="W22" s="23">
        <v>0.2</v>
      </c>
      <c r="X22" s="23">
        <v>0.2</v>
      </c>
      <c r="Y22" s="24" t="s">
        <v>23</v>
      </c>
      <c r="Z22" s="25">
        <v>0.2</v>
      </c>
      <c r="AA22" s="26">
        <v>0.2</v>
      </c>
    </row>
    <row r="23" spans="2:27" ht="37.9" customHeight="1">
      <c r="B23" s="27" t="s">
        <v>108</v>
      </c>
      <c r="C23" s="17" t="s">
        <v>12</v>
      </c>
      <c r="D23" s="28" t="s">
        <v>63</v>
      </c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 t="s">
        <v>24</v>
      </c>
      <c r="V23" s="22">
        <v>0</v>
      </c>
      <c r="W23" s="23">
        <f t="shared" ref="W23:Y24" si="2">W24+W27+W28</f>
        <v>335</v>
      </c>
      <c r="X23" s="23">
        <f t="shared" si="2"/>
        <v>335</v>
      </c>
      <c r="Y23" s="23" t="e">
        <f t="shared" si="2"/>
        <v>#VALUE!</v>
      </c>
      <c r="Z23" s="22">
        <v>142.5</v>
      </c>
      <c r="AA23" s="22">
        <v>0</v>
      </c>
    </row>
    <row r="24" spans="2:27" ht="107.25" customHeight="1">
      <c r="B24" s="29" t="s">
        <v>131</v>
      </c>
      <c r="C24" s="30" t="s">
        <v>12</v>
      </c>
      <c r="D24" s="30" t="s">
        <v>63</v>
      </c>
      <c r="E24" s="30" t="s">
        <v>130</v>
      </c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 t="s">
        <v>106</v>
      </c>
      <c r="U24" s="30" t="s">
        <v>24</v>
      </c>
      <c r="V24" s="22">
        <v>0</v>
      </c>
      <c r="W24" s="22">
        <f t="shared" si="2"/>
        <v>275</v>
      </c>
      <c r="X24" s="22">
        <f t="shared" si="2"/>
        <v>275</v>
      </c>
      <c r="Y24" s="22" t="e">
        <f t="shared" si="2"/>
        <v>#VALUE!</v>
      </c>
      <c r="Z24" s="22">
        <v>142.5</v>
      </c>
      <c r="AA24" s="22">
        <v>0</v>
      </c>
    </row>
    <row r="25" spans="2:27" ht="37.9" customHeight="1">
      <c r="B25" s="27" t="s">
        <v>24</v>
      </c>
      <c r="C25" s="17" t="s">
        <v>12</v>
      </c>
      <c r="D25" s="17" t="s">
        <v>25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 t="s">
        <v>24</v>
      </c>
      <c r="V25" s="18">
        <f>V28+V29+V30+V26+V27</f>
        <v>93</v>
      </c>
      <c r="W25" s="18">
        <f t="shared" ref="W25:Y25" si="3">W28+W29+W30</f>
        <v>225</v>
      </c>
      <c r="X25" s="18">
        <f t="shared" si="3"/>
        <v>225</v>
      </c>
      <c r="Y25" s="18" t="e">
        <f t="shared" si="3"/>
        <v>#VALUE!</v>
      </c>
      <c r="Z25" s="18">
        <f>Z28+Z29+Z30+Z26+Z27</f>
        <v>248.6</v>
      </c>
      <c r="AA25" s="18">
        <f>AA28+AA29+AA30+AA26+AA27</f>
        <v>477.6</v>
      </c>
    </row>
    <row r="26" spans="2:27" ht="178.15" customHeight="1">
      <c r="B26" s="31" t="s">
        <v>132</v>
      </c>
      <c r="C26" s="17" t="s">
        <v>12</v>
      </c>
      <c r="D26" s="17" t="s">
        <v>25</v>
      </c>
      <c r="E26" s="17" t="s">
        <v>119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 t="s">
        <v>81</v>
      </c>
      <c r="U26" s="21" t="s">
        <v>27</v>
      </c>
      <c r="V26" s="22">
        <v>1</v>
      </c>
      <c r="W26" s="23">
        <v>30</v>
      </c>
      <c r="X26" s="23">
        <v>30</v>
      </c>
      <c r="Y26" s="24" t="s">
        <v>27</v>
      </c>
      <c r="Z26" s="25">
        <v>1</v>
      </c>
      <c r="AA26" s="26">
        <v>1</v>
      </c>
    </row>
    <row r="27" spans="2:27" ht="178.15" customHeight="1">
      <c r="B27" s="19" t="s">
        <v>114</v>
      </c>
      <c r="C27" s="17" t="s">
        <v>12</v>
      </c>
      <c r="D27" s="17" t="s">
        <v>25</v>
      </c>
      <c r="E27" s="17" t="s">
        <v>115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 t="s">
        <v>81</v>
      </c>
      <c r="U27" s="21" t="s">
        <v>27</v>
      </c>
      <c r="V27" s="22">
        <v>1</v>
      </c>
      <c r="W27" s="23">
        <v>30</v>
      </c>
      <c r="X27" s="23">
        <v>30</v>
      </c>
      <c r="Y27" s="24" t="s">
        <v>27</v>
      </c>
      <c r="Z27" s="25">
        <v>1</v>
      </c>
      <c r="AA27" s="26">
        <v>1</v>
      </c>
    </row>
    <row r="28" spans="2:27" ht="178.15" customHeight="1">
      <c r="B28" s="19" t="s">
        <v>85</v>
      </c>
      <c r="C28" s="17" t="s">
        <v>12</v>
      </c>
      <c r="D28" s="17" t="s">
        <v>25</v>
      </c>
      <c r="E28" s="17" t="s">
        <v>26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 t="s">
        <v>81</v>
      </c>
      <c r="U28" s="21" t="s">
        <v>27</v>
      </c>
      <c r="V28" s="22">
        <v>5</v>
      </c>
      <c r="W28" s="23">
        <v>30</v>
      </c>
      <c r="X28" s="23">
        <v>30</v>
      </c>
      <c r="Y28" s="24" t="s">
        <v>27</v>
      </c>
      <c r="Z28" s="25">
        <v>5</v>
      </c>
      <c r="AA28" s="26">
        <v>5</v>
      </c>
    </row>
    <row r="29" spans="2:27" ht="86.25" customHeight="1">
      <c r="B29" s="27" t="s">
        <v>83</v>
      </c>
      <c r="C29" s="17" t="s">
        <v>12</v>
      </c>
      <c r="D29" s="17" t="s">
        <v>25</v>
      </c>
      <c r="E29" s="17" t="s">
        <v>20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 t="s">
        <v>84</v>
      </c>
      <c r="U29" s="17" t="s">
        <v>21</v>
      </c>
      <c r="V29" s="22">
        <v>26</v>
      </c>
      <c r="W29" s="23">
        <v>20</v>
      </c>
      <c r="X29" s="23">
        <v>20</v>
      </c>
      <c r="Y29" s="24" t="s">
        <v>21</v>
      </c>
      <c r="Z29" s="25">
        <v>26.9</v>
      </c>
      <c r="AA29" s="26">
        <v>27.8</v>
      </c>
    </row>
    <row r="30" spans="2:27" ht="37.15" customHeight="1">
      <c r="B30" s="27" t="s">
        <v>86</v>
      </c>
      <c r="C30" s="17" t="s">
        <v>12</v>
      </c>
      <c r="D30" s="17" t="s">
        <v>25</v>
      </c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8">
        <f>V31+V33+V35+V34+V32</f>
        <v>60</v>
      </c>
      <c r="W30" s="18">
        <f t="shared" ref="W30:Y30" si="4">W31+W33+W35</f>
        <v>175</v>
      </c>
      <c r="X30" s="18">
        <f t="shared" si="4"/>
        <v>175</v>
      </c>
      <c r="Y30" s="18" t="e">
        <f t="shared" si="4"/>
        <v>#VALUE!</v>
      </c>
      <c r="Z30" s="18">
        <f>Z34+Z31+Z33+Z35</f>
        <v>214.7</v>
      </c>
      <c r="AA30" s="18">
        <f>AA34+AA31+AA33+AA35</f>
        <v>442.8</v>
      </c>
    </row>
    <row r="31" spans="2:27" ht="159" customHeight="1">
      <c r="B31" s="19" t="s">
        <v>87</v>
      </c>
      <c r="C31" s="17" t="s">
        <v>12</v>
      </c>
      <c r="D31" s="17" t="s">
        <v>25</v>
      </c>
      <c r="E31" s="17" t="s">
        <v>28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 t="s">
        <v>81</v>
      </c>
      <c r="U31" s="21" t="s">
        <v>29</v>
      </c>
      <c r="V31" s="22">
        <v>25</v>
      </c>
      <c r="W31" s="23">
        <v>50</v>
      </c>
      <c r="X31" s="23">
        <v>50</v>
      </c>
      <c r="Y31" s="24" t="s">
        <v>29</v>
      </c>
      <c r="Z31" s="25">
        <v>0</v>
      </c>
      <c r="AA31" s="26">
        <v>0</v>
      </c>
    </row>
    <row r="32" spans="2:27" s="52" customFormat="1" ht="150" customHeight="1">
      <c r="B32" s="19" t="s">
        <v>30</v>
      </c>
      <c r="C32" s="17" t="s">
        <v>12</v>
      </c>
      <c r="D32" s="17" t="s">
        <v>25</v>
      </c>
      <c r="E32" s="17" t="s">
        <v>31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 t="s">
        <v>81</v>
      </c>
      <c r="U32" s="21" t="s">
        <v>32</v>
      </c>
      <c r="V32" s="22">
        <v>27</v>
      </c>
      <c r="W32" s="23">
        <v>125</v>
      </c>
      <c r="X32" s="23">
        <v>125</v>
      </c>
      <c r="Y32" s="24" t="s">
        <v>32</v>
      </c>
      <c r="Z32" s="25">
        <v>0</v>
      </c>
      <c r="AA32" s="26">
        <v>0</v>
      </c>
    </row>
    <row r="33" spans="2:27" ht="93.75" customHeight="1">
      <c r="B33" s="19" t="s">
        <v>128</v>
      </c>
      <c r="C33" s="17" t="s">
        <v>12</v>
      </c>
      <c r="D33" s="17" t="s">
        <v>25</v>
      </c>
      <c r="E33" s="17" t="s">
        <v>126</v>
      </c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 t="s">
        <v>127</v>
      </c>
      <c r="U33" s="21" t="s">
        <v>32</v>
      </c>
      <c r="V33" s="22">
        <v>2</v>
      </c>
      <c r="W33" s="23">
        <v>125</v>
      </c>
      <c r="X33" s="23">
        <v>125</v>
      </c>
      <c r="Y33" s="24" t="s">
        <v>32</v>
      </c>
      <c r="Z33" s="25">
        <v>0</v>
      </c>
      <c r="AA33" s="26">
        <v>0</v>
      </c>
    </row>
    <row r="34" spans="2:27" ht="101.25" customHeight="1">
      <c r="B34" s="32" t="s">
        <v>107</v>
      </c>
      <c r="C34" s="16" t="s">
        <v>12</v>
      </c>
      <c r="D34" s="16" t="s">
        <v>25</v>
      </c>
      <c r="E34" s="16" t="s">
        <v>105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 t="s">
        <v>106</v>
      </c>
      <c r="U34" s="21"/>
      <c r="V34" s="22">
        <v>0</v>
      </c>
      <c r="W34" s="22"/>
      <c r="X34" s="22"/>
      <c r="Y34" s="33"/>
      <c r="Z34" s="25">
        <v>214.7</v>
      </c>
      <c r="AA34" s="26">
        <v>442.8</v>
      </c>
    </row>
    <row r="35" spans="2:27" ht="101.25" customHeight="1">
      <c r="B35" s="32" t="s">
        <v>96</v>
      </c>
      <c r="C35" s="17" t="s">
        <v>12</v>
      </c>
      <c r="D35" s="17" t="s">
        <v>25</v>
      </c>
      <c r="E35" s="17" t="s">
        <v>120</v>
      </c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 t="s">
        <v>81</v>
      </c>
      <c r="U35" s="21"/>
      <c r="V35" s="18">
        <v>6</v>
      </c>
      <c r="W35" s="18"/>
      <c r="X35" s="18"/>
      <c r="Y35" s="34"/>
      <c r="Z35" s="35">
        <v>0</v>
      </c>
      <c r="AA35" s="36">
        <v>0</v>
      </c>
    </row>
    <row r="36" spans="2:27" ht="25.15" customHeight="1">
      <c r="B36" s="37" t="s">
        <v>33</v>
      </c>
      <c r="C36" s="38" t="s">
        <v>34</v>
      </c>
      <c r="D36" s="38" t="s">
        <v>13</v>
      </c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 t="s">
        <v>33</v>
      </c>
      <c r="V36" s="39">
        <f>V37</f>
        <v>231.1</v>
      </c>
      <c r="W36" s="39">
        <f t="shared" ref="W36:AA36" si="5">W37</f>
        <v>173.3</v>
      </c>
      <c r="X36" s="39">
        <f t="shared" si="5"/>
        <v>173.3</v>
      </c>
      <c r="Y36" s="39" t="str">
        <f t="shared" si="5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6" s="39">
        <f t="shared" si="5"/>
        <v>207.3</v>
      </c>
      <c r="AA36" s="39">
        <f t="shared" si="5"/>
        <v>220</v>
      </c>
    </row>
    <row r="37" spans="2:27" ht="40.15" customHeight="1">
      <c r="B37" s="27" t="s">
        <v>35</v>
      </c>
      <c r="C37" s="17" t="s">
        <v>34</v>
      </c>
      <c r="D37" s="17" t="s">
        <v>36</v>
      </c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 t="s">
        <v>35</v>
      </c>
      <c r="V37" s="18">
        <f>V39+V38</f>
        <v>231.1</v>
      </c>
      <c r="W37" s="18">
        <f t="shared" ref="W37:Y37" si="6">W39</f>
        <v>173.3</v>
      </c>
      <c r="X37" s="18">
        <f t="shared" si="6"/>
        <v>173.3</v>
      </c>
      <c r="Y37" s="18" t="str">
        <f t="shared" si="6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7" s="18">
        <f>Z39+Z38</f>
        <v>207.3</v>
      </c>
      <c r="AA37" s="18">
        <f>AA39+AA38</f>
        <v>220</v>
      </c>
    </row>
    <row r="38" spans="2:27" ht="129" customHeight="1">
      <c r="B38" s="19" t="s">
        <v>88</v>
      </c>
      <c r="C38" s="17" t="s">
        <v>34</v>
      </c>
      <c r="D38" s="17" t="s">
        <v>36</v>
      </c>
      <c r="E38" s="17" t="s">
        <v>37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 t="s">
        <v>79</v>
      </c>
      <c r="U38" s="21" t="s">
        <v>38</v>
      </c>
      <c r="V38" s="22">
        <v>217.6</v>
      </c>
      <c r="W38" s="23">
        <v>173.3</v>
      </c>
      <c r="X38" s="23">
        <v>173.3</v>
      </c>
      <c r="Y38" s="24" t="s">
        <v>38</v>
      </c>
      <c r="Z38" s="25">
        <v>207.3</v>
      </c>
      <c r="AA38" s="26">
        <v>220</v>
      </c>
    </row>
    <row r="39" spans="2:27" s="52" customFormat="1" ht="129" customHeight="1">
      <c r="B39" s="19" t="s">
        <v>150</v>
      </c>
      <c r="C39" s="17" t="s">
        <v>34</v>
      </c>
      <c r="D39" s="17" t="s">
        <v>36</v>
      </c>
      <c r="E39" s="17" t="s">
        <v>37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 t="s">
        <v>81</v>
      </c>
      <c r="U39" s="21" t="s">
        <v>38</v>
      </c>
      <c r="V39" s="22">
        <v>13.5</v>
      </c>
      <c r="W39" s="23">
        <v>173.3</v>
      </c>
      <c r="X39" s="23">
        <v>173.3</v>
      </c>
      <c r="Y39" s="24" t="s">
        <v>38</v>
      </c>
      <c r="Z39" s="25">
        <v>0</v>
      </c>
      <c r="AA39" s="26">
        <v>0</v>
      </c>
    </row>
    <row r="40" spans="2:27" ht="50.1" customHeight="1">
      <c r="B40" s="37" t="s">
        <v>39</v>
      </c>
      <c r="C40" s="38" t="s">
        <v>36</v>
      </c>
      <c r="D40" s="38" t="s">
        <v>13</v>
      </c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 t="s">
        <v>39</v>
      </c>
      <c r="V40" s="39">
        <f>V41</f>
        <v>128.6</v>
      </c>
      <c r="W40" s="39">
        <f t="shared" ref="W40:Y40" si="7">W41</f>
        <v>60.7</v>
      </c>
      <c r="X40" s="39">
        <f t="shared" si="7"/>
        <v>90.7</v>
      </c>
      <c r="Y40" s="39" t="e">
        <f t="shared" si="7"/>
        <v>#VALUE!</v>
      </c>
      <c r="Z40" s="39">
        <f>Z41</f>
        <v>161</v>
      </c>
      <c r="AA40" s="39">
        <f>AA41</f>
        <v>161</v>
      </c>
    </row>
    <row r="41" spans="2:27" ht="66.95" customHeight="1">
      <c r="B41" s="27" t="s">
        <v>111</v>
      </c>
      <c r="C41" s="17" t="s">
        <v>36</v>
      </c>
      <c r="D41" s="17" t="s">
        <v>41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 t="s">
        <v>40</v>
      </c>
      <c r="V41" s="18">
        <f>V42+V43+V44</f>
        <v>128.6</v>
      </c>
      <c r="W41" s="18">
        <f t="shared" ref="W41:Y41" si="8">W42+W44</f>
        <v>60.7</v>
      </c>
      <c r="X41" s="18">
        <f t="shared" si="8"/>
        <v>90.7</v>
      </c>
      <c r="Y41" s="18" t="e">
        <f t="shared" si="8"/>
        <v>#VALUE!</v>
      </c>
      <c r="Z41" s="18">
        <f>Z42+Z43+Z44</f>
        <v>161</v>
      </c>
      <c r="AA41" s="18">
        <f>AA42+AA44+AA43</f>
        <v>161</v>
      </c>
    </row>
    <row r="42" spans="2:27" s="52" customFormat="1" ht="181.5" customHeight="1">
      <c r="B42" s="19" t="s">
        <v>89</v>
      </c>
      <c r="C42" s="17" t="s">
        <v>36</v>
      </c>
      <c r="D42" s="17" t="s">
        <v>41</v>
      </c>
      <c r="E42" s="17" t="s">
        <v>42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 t="s">
        <v>81</v>
      </c>
      <c r="U42" s="21" t="s">
        <v>43</v>
      </c>
      <c r="V42" s="22">
        <v>124.6</v>
      </c>
      <c r="W42" s="22">
        <v>51.7</v>
      </c>
      <c r="X42" s="22">
        <v>78.7</v>
      </c>
      <c r="Y42" s="33" t="s">
        <v>43</v>
      </c>
      <c r="Z42" s="25">
        <v>154</v>
      </c>
      <c r="AA42" s="26">
        <v>154</v>
      </c>
    </row>
    <row r="43" spans="2:27" ht="177.6" customHeight="1">
      <c r="B43" s="19" t="s">
        <v>110</v>
      </c>
      <c r="C43" s="17" t="s">
        <v>36</v>
      </c>
      <c r="D43" s="17" t="s">
        <v>41</v>
      </c>
      <c r="E43" s="17" t="s">
        <v>109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 t="s">
        <v>81</v>
      </c>
      <c r="U43" s="21" t="s">
        <v>45</v>
      </c>
      <c r="V43" s="22">
        <v>2</v>
      </c>
      <c r="W43" s="22">
        <v>9</v>
      </c>
      <c r="X43" s="22">
        <v>12</v>
      </c>
      <c r="Y43" s="33" t="s">
        <v>45</v>
      </c>
      <c r="Z43" s="25">
        <v>5</v>
      </c>
      <c r="AA43" s="26">
        <v>5</v>
      </c>
    </row>
    <row r="44" spans="2:27" ht="177.6" customHeight="1">
      <c r="B44" s="19" t="s">
        <v>90</v>
      </c>
      <c r="C44" s="17" t="s">
        <v>36</v>
      </c>
      <c r="D44" s="17" t="s">
        <v>41</v>
      </c>
      <c r="E44" s="17" t="s">
        <v>44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 t="s">
        <v>81</v>
      </c>
      <c r="U44" s="21" t="s">
        <v>45</v>
      </c>
      <c r="V44" s="22">
        <v>2</v>
      </c>
      <c r="W44" s="22">
        <v>9</v>
      </c>
      <c r="X44" s="22">
        <v>12</v>
      </c>
      <c r="Y44" s="33" t="s">
        <v>45</v>
      </c>
      <c r="Z44" s="25">
        <v>2</v>
      </c>
      <c r="AA44" s="26">
        <v>2</v>
      </c>
    </row>
    <row r="45" spans="2:27" ht="33.4" customHeight="1">
      <c r="B45" s="37" t="s">
        <v>122</v>
      </c>
      <c r="C45" s="38" t="s">
        <v>15</v>
      </c>
      <c r="D45" s="38" t="s">
        <v>13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 t="s">
        <v>46</v>
      </c>
      <c r="V45" s="39">
        <f>V47</f>
        <v>1</v>
      </c>
      <c r="W45" s="39">
        <f>W47+W49</f>
        <v>39</v>
      </c>
      <c r="X45" s="39">
        <f>X47+X49</f>
        <v>42</v>
      </c>
      <c r="Y45" s="39" t="e">
        <f>Y47+Y49</f>
        <v>#VALUE!</v>
      </c>
      <c r="Z45" s="39">
        <f>Z47</f>
        <v>1</v>
      </c>
      <c r="AA45" s="39">
        <f>AA47</f>
        <v>1</v>
      </c>
    </row>
    <row r="46" spans="2:27" ht="21" customHeight="1">
      <c r="B46" s="27" t="s">
        <v>124</v>
      </c>
      <c r="C46" s="17" t="s">
        <v>15</v>
      </c>
      <c r="D46" s="17" t="s">
        <v>121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 t="s">
        <v>48</v>
      </c>
      <c r="V46" s="40">
        <f>V47</f>
        <v>1</v>
      </c>
      <c r="W46" s="40">
        <v>30</v>
      </c>
      <c r="X46" s="40">
        <v>30</v>
      </c>
      <c r="Y46" s="40">
        <v>30</v>
      </c>
      <c r="Z46" s="40">
        <f>Z47</f>
        <v>1</v>
      </c>
      <c r="AA46" s="40">
        <f>AA47</f>
        <v>1</v>
      </c>
    </row>
    <row r="47" spans="2:27" ht="209.25" customHeight="1">
      <c r="B47" s="19" t="s">
        <v>125</v>
      </c>
      <c r="C47" s="17" t="s">
        <v>15</v>
      </c>
      <c r="D47" s="17" t="s">
        <v>121</v>
      </c>
      <c r="E47" s="30" t="s">
        <v>123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 t="s">
        <v>81</v>
      </c>
      <c r="U47" s="21" t="s">
        <v>45</v>
      </c>
      <c r="V47" s="22">
        <v>1</v>
      </c>
      <c r="W47" s="22">
        <v>9</v>
      </c>
      <c r="X47" s="22">
        <v>12</v>
      </c>
      <c r="Y47" s="33" t="s">
        <v>45</v>
      </c>
      <c r="Z47" s="25">
        <v>1</v>
      </c>
      <c r="AA47" s="26">
        <v>1</v>
      </c>
    </row>
    <row r="48" spans="2:27" ht="33.4" customHeight="1">
      <c r="B48" s="37" t="s">
        <v>46</v>
      </c>
      <c r="C48" s="38" t="s">
        <v>47</v>
      </c>
      <c r="D48" s="38" t="s">
        <v>13</v>
      </c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 t="s">
        <v>46</v>
      </c>
      <c r="V48" s="39">
        <f>V49+V51</f>
        <v>2710.7</v>
      </c>
      <c r="W48" s="39">
        <f t="shared" ref="W48:Y48" si="9">W49+W51</f>
        <v>694.8</v>
      </c>
      <c r="X48" s="39">
        <f t="shared" si="9"/>
        <v>597.4</v>
      </c>
      <c r="Y48" s="39" t="e">
        <f t="shared" si="9"/>
        <v>#VALUE!</v>
      </c>
      <c r="Z48" s="39">
        <f>Z49+Z51</f>
        <v>1160.7</v>
      </c>
      <c r="AA48" s="39">
        <f>AA49+AA51</f>
        <v>1090.5999999999999</v>
      </c>
    </row>
    <row r="49" spans="2:27" ht="21" customHeight="1">
      <c r="B49" s="27" t="s">
        <v>48</v>
      </c>
      <c r="C49" s="17" t="s">
        <v>47</v>
      </c>
      <c r="D49" s="17" t="s">
        <v>34</v>
      </c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 t="s">
        <v>48</v>
      </c>
      <c r="V49" s="40">
        <v>30</v>
      </c>
      <c r="W49" s="40">
        <v>30</v>
      </c>
      <c r="X49" s="40">
        <v>30</v>
      </c>
      <c r="Y49" s="40">
        <v>30</v>
      </c>
      <c r="Z49" s="40">
        <v>0</v>
      </c>
      <c r="AA49" s="40">
        <v>0</v>
      </c>
    </row>
    <row r="50" spans="2:27" ht="203.45" customHeight="1">
      <c r="B50" s="41" t="s">
        <v>94</v>
      </c>
      <c r="C50" s="17" t="s">
        <v>47</v>
      </c>
      <c r="D50" s="17" t="s">
        <v>34</v>
      </c>
      <c r="E50" s="17" t="s">
        <v>49</v>
      </c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 t="s">
        <v>81</v>
      </c>
      <c r="U50" s="21" t="s">
        <v>50</v>
      </c>
      <c r="V50" s="18">
        <v>30</v>
      </c>
      <c r="W50" s="18">
        <v>30</v>
      </c>
      <c r="X50" s="18">
        <v>30</v>
      </c>
      <c r="Y50" s="34" t="s">
        <v>50</v>
      </c>
      <c r="Z50" s="35">
        <v>0</v>
      </c>
      <c r="AA50" s="36">
        <v>0</v>
      </c>
    </row>
    <row r="51" spans="2:27" ht="28.15" customHeight="1">
      <c r="B51" s="27" t="s">
        <v>51</v>
      </c>
      <c r="C51" s="17" t="s">
        <v>47</v>
      </c>
      <c r="D51" s="17" t="s">
        <v>36</v>
      </c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 t="s">
        <v>51</v>
      </c>
      <c r="V51" s="18">
        <f>V52+V53+V54+V56+V55</f>
        <v>2680.7</v>
      </c>
      <c r="W51" s="18">
        <f>W52+W53+W54</f>
        <v>664.8</v>
      </c>
      <c r="X51" s="18">
        <f>X52+X53+X54</f>
        <v>567.4</v>
      </c>
      <c r="Y51" s="18" t="e">
        <f>Y52+Y53+Y54</f>
        <v>#VALUE!</v>
      </c>
      <c r="Z51" s="18">
        <f>Z52+Z53+Z54</f>
        <v>1160.7</v>
      </c>
      <c r="AA51" s="18">
        <f>AA52+AA53+AA54</f>
        <v>1090.5999999999999</v>
      </c>
    </row>
    <row r="52" spans="2:27" ht="174.6" customHeight="1">
      <c r="B52" s="19" t="s">
        <v>52</v>
      </c>
      <c r="C52" s="17" t="s">
        <v>47</v>
      </c>
      <c r="D52" s="17" t="s">
        <v>36</v>
      </c>
      <c r="E52" s="17" t="s">
        <v>53</v>
      </c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 t="s">
        <v>81</v>
      </c>
      <c r="U52" s="21" t="s">
        <v>52</v>
      </c>
      <c r="V52" s="22">
        <v>1475.2</v>
      </c>
      <c r="W52" s="23">
        <v>119.1</v>
      </c>
      <c r="X52" s="23">
        <v>119.7</v>
      </c>
      <c r="Y52" s="24" t="s">
        <v>52</v>
      </c>
      <c r="Z52" s="25">
        <v>750</v>
      </c>
      <c r="AA52" s="26">
        <v>550</v>
      </c>
    </row>
    <row r="53" spans="2:27" ht="162.6" customHeight="1">
      <c r="B53" s="19" t="s">
        <v>54</v>
      </c>
      <c r="C53" s="17" t="s">
        <v>47</v>
      </c>
      <c r="D53" s="17" t="s">
        <v>36</v>
      </c>
      <c r="E53" s="17" t="s">
        <v>55</v>
      </c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 t="s">
        <v>81</v>
      </c>
      <c r="U53" s="21" t="s">
        <v>54</v>
      </c>
      <c r="V53" s="22">
        <v>554.70000000000005</v>
      </c>
      <c r="W53" s="18">
        <v>328.7</v>
      </c>
      <c r="X53" s="18">
        <v>211.7</v>
      </c>
      <c r="Y53" s="34" t="s">
        <v>54</v>
      </c>
      <c r="Z53" s="35">
        <v>110</v>
      </c>
      <c r="AA53" s="36">
        <v>80.599999999999994</v>
      </c>
    </row>
    <row r="54" spans="2:27" ht="192.6" customHeight="1">
      <c r="B54" s="19" t="s">
        <v>56</v>
      </c>
      <c r="C54" s="17" t="s">
        <v>47</v>
      </c>
      <c r="D54" s="17" t="s">
        <v>36</v>
      </c>
      <c r="E54" s="17" t="s">
        <v>57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 t="s">
        <v>81</v>
      </c>
      <c r="U54" s="21" t="s">
        <v>56</v>
      </c>
      <c r="V54" s="22">
        <v>619.79999999999995</v>
      </c>
      <c r="W54" s="18">
        <v>217</v>
      </c>
      <c r="X54" s="18">
        <v>236</v>
      </c>
      <c r="Y54" s="34" t="s">
        <v>56</v>
      </c>
      <c r="Z54" s="35">
        <v>300.7</v>
      </c>
      <c r="AA54" s="36">
        <v>460</v>
      </c>
    </row>
    <row r="55" spans="2:27" ht="47.25" customHeight="1">
      <c r="B55" s="42" t="s">
        <v>112</v>
      </c>
      <c r="C55" s="17" t="s">
        <v>47</v>
      </c>
      <c r="D55" s="17" t="s">
        <v>36</v>
      </c>
      <c r="E55" s="17" t="s">
        <v>113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 t="s">
        <v>81</v>
      </c>
      <c r="U55" s="21"/>
      <c r="V55" s="22">
        <v>16</v>
      </c>
      <c r="W55" s="18"/>
      <c r="X55" s="18"/>
      <c r="Y55" s="34"/>
      <c r="Z55" s="35">
        <v>0</v>
      </c>
      <c r="AA55" s="36">
        <v>0</v>
      </c>
    </row>
    <row r="56" spans="2:27" ht="203.25" customHeight="1">
      <c r="B56" s="19" t="s">
        <v>142</v>
      </c>
      <c r="C56" s="17" t="s">
        <v>47</v>
      </c>
      <c r="D56" s="17" t="s">
        <v>36</v>
      </c>
      <c r="E56" s="17" t="s">
        <v>140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 t="s">
        <v>81</v>
      </c>
      <c r="U56" s="21"/>
      <c r="V56" s="22">
        <v>15</v>
      </c>
      <c r="W56" s="18"/>
      <c r="X56" s="18"/>
      <c r="Y56" s="34"/>
      <c r="Z56" s="35">
        <v>0</v>
      </c>
      <c r="AA56" s="36">
        <v>0</v>
      </c>
    </row>
    <row r="57" spans="2:27" ht="21" customHeight="1">
      <c r="B57" s="37" t="s">
        <v>58</v>
      </c>
      <c r="C57" s="38" t="s">
        <v>59</v>
      </c>
      <c r="D57" s="38" t="s">
        <v>13</v>
      </c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 t="s">
        <v>58</v>
      </c>
      <c r="V57" s="39">
        <f>V58</f>
        <v>7</v>
      </c>
      <c r="W57" s="39">
        <v>25</v>
      </c>
      <c r="X57" s="39">
        <v>25</v>
      </c>
      <c r="Y57" s="43" t="s">
        <v>58</v>
      </c>
      <c r="Z57" s="44">
        <v>0</v>
      </c>
      <c r="AA57" s="45">
        <v>0</v>
      </c>
    </row>
    <row r="58" spans="2:27" ht="33.4" customHeight="1">
      <c r="B58" s="27" t="s">
        <v>60</v>
      </c>
      <c r="C58" s="17" t="s">
        <v>59</v>
      </c>
      <c r="D58" s="17" t="s">
        <v>47</v>
      </c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 t="s">
        <v>60</v>
      </c>
      <c r="V58" s="40">
        <f>V59</f>
        <v>7</v>
      </c>
      <c r="W58" s="40">
        <v>24.2</v>
      </c>
      <c r="X58" s="40">
        <v>24.2</v>
      </c>
      <c r="Y58" s="40">
        <v>24.2</v>
      </c>
      <c r="Z58" s="40">
        <v>0</v>
      </c>
      <c r="AA58" s="40">
        <v>0</v>
      </c>
    </row>
    <row r="59" spans="2:27" s="52" customFormat="1" ht="179.25" customHeight="1">
      <c r="B59" s="19" t="s">
        <v>148</v>
      </c>
      <c r="C59" s="17" t="s">
        <v>59</v>
      </c>
      <c r="D59" s="17" t="s">
        <v>47</v>
      </c>
      <c r="E59" s="17" t="s">
        <v>95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 t="s">
        <v>81</v>
      </c>
      <c r="U59" s="21" t="s">
        <v>61</v>
      </c>
      <c r="V59" s="22">
        <v>7</v>
      </c>
      <c r="W59" s="22">
        <v>25</v>
      </c>
      <c r="X59" s="22">
        <v>25</v>
      </c>
      <c r="Y59" s="33" t="s">
        <v>61</v>
      </c>
      <c r="Z59" s="25">
        <v>0</v>
      </c>
      <c r="AA59" s="26">
        <v>0</v>
      </c>
    </row>
    <row r="60" spans="2:27" ht="16.7" customHeight="1">
      <c r="B60" s="37" t="s">
        <v>62</v>
      </c>
      <c r="C60" s="38" t="s">
        <v>63</v>
      </c>
      <c r="D60" s="38" t="s">
        <v>13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 t="s">
        <v>62</v>
      </c>
      <c r="V60" s="46">
        <f>V62</f>
        <v>30</v>
      </c>
      <c r="W60" s="39">
        <v>10</v>
      </c>
      <c r="X60" s="39">
        <v>10</v>
      </c>
      <c r="Y60" s="43" t="s">
        <v>62</v>
      </c>
      <c r="Z60" s="44">
        <v>10</v>
      </c>
      <c r="AA60" s="45">
        <v>10</v>
      </c>
    </row>
    <row r="61" spans="2:27" ht="50.1" customHeight="1">
      <c r="B61" s="27" t="s">
        <v>64</v>
      </c>
      <c r="C61" s="17" t="s">
        <v>63</v>
      </c>
      <c r="D61" s="17" t="s">
        <v>47</v>
      </c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 t="s">
        <v>64</v>
      </c>
      <c r="V61" s="18">
        <v>30</v>
      </c>
      <c r="W61" s="18">
        <v>10</v>
      </c>
      <c r="X61" s="18">
        <v>10</v>
      </c>
      <c r="Y61" s="34" t="s">
        <v>64</v>
      </c>
      <c r="Z61" s="35">
        <v>10</v>
      </c>
      <c r="AA61" s="36">
        <v>10</v>
      </c>
    </row>
    <row r="62" spans="2:27" ht="122.45" customHeight="1">
      <c r="B62" s="27" t="s">
        <v>65</v>
      </c>
      <c r="C62" s="17" t="s">
        <v>63</v>
      </c>
      <c r="D62" s="17" t="s">
        <v>47</v>
      </c>
      <c r="E62" s="17" t="s">
        <v>66</v>
      </c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 t="s">
        <v>81</v>
      </c>
      <c r="U62" s="17" t="s">
        <v>65</v>
      </c>
      <c r="V62" s="22">
        <v>30</v>
      </c>
      <c r="W62" s="23">
        <v>10</v>
      </c>
      <c r="X62" s="23">
        <v>10</v>
      </c>
      <c r="Y62" s="24" t="s">
        <v>65</v>
      </c>
      <c r="Z62" s="25">
        <v>10</v>
      </c>
      <c r="AA62" s="26">
        <v>10</v>
      </c>
    </row>
    <row r="63" spans="2:27" ht="23.45" customHeight="1">
      <c r="B63" s="37" t="s">
        <v>67</v>
      </c>
      <c r="C63" s="38" t="s">
        <v>68</v>
      </c>
      <c r="D63" s="38" t="s">
        <v>13</v>
      </c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 t="s">
        <v>67</v>
      </c>
      <c r="V63" s="46">
        <f>V64</f>
        <v>5381.4000000000005</v>
      </c>
      <c r="W63" s="39">
        <v>819.3</v>
      </c>
      <c r="X63" s="39">
        <v>819.3</v>
      </c>
      <c r="Y63" s="43" t="s">
        <v>67</v>
      </c>
      <c r="Z63" s="44">
        <f>Z64</f>
        <v>2935.6</v>
      </c>
      <c r="AA63" s="44">
        <f>AA64</f>
        <v>3120.5</v>
      </c>
    </row>
    <row r="64" spans="2:27" ht="25.15" customHeight="1">
      <c r="B64" s="27" t="s">
        <v>69</v>
      </c>
      <c r="C64" s="17" t="s">
        <v>68</v>
      </c>
      <c r="D64" s="17" t="s">
        <v>12</v>
      </c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 t="s">
        <v>69</v>
      </c>
      <c r="V64" s="39">
        <f>V68+V65+V67+V70+V71+V69+V66</f>
        <v>5381.4000000000005</v>
      </c>
      <c r="W64" s="39">
        <f>W68</f>
        <v>819.3</v>
      </c>
      <c r="X64" s="39">
        <f>X68</f>
        <v>819.3</v>
      </c>
      <c r="Y64" s="39" t="str">
        <f>Y68</f>
        <v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v>
      </c>
      <c r="Z64" s="39">
        <f>Z68+Z65</f>
        <v>2935.6</v>
      </c>
      <c r="AA64" s="39">
        <f>AA68+AA65</f>
        <v>3120.5</v>
      </c>
    </row>
    <row r="65" spans="2:27" ht="135" customHeight="1">
      <c r="B65" s="19" t="s">
        <v>70</v>
      </c>
      <c r="C65" s="17" t="s">
        <v>68</v>
      </c>
      <c r="D65" s="17" t="s">
        <v>12</v>
      </c>
      <c r="E65" s="17" t="s">
        <v>71</v>
      </c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 t="s">
        <v>91</v>
      </c>
      <c r="U65" s="21" t="s">
        <v>70</v>
      </c>
      <c r="V65" s="22">
        <v>3978.6</v>
      </c>
      <c r="W65" s="23">
        <v>819.3</v>
      </c>
      <c r="X65" s="23">
        <v>819.3</v>
      </c>
      <c r="Y65" s="24" t="s">
        <v>70</v>
      </c>
      <c r="Z65" s="47">
        <v>2935.6</v>
      </c>
      <c r="AA65" s="36">
        <v>3120.5</v>
      </c>
    </row>
    <row r="66" spans="2:27" s="52" customFormat="1" ht="135" customHeight="1">
      <c r="B66" s="19" t="s">
        <v>149</v>
      </c>
      <c r="C66" s="17" t="s">
        <v>68</v>
      </c>
      <c r="D66" s="17" t="s">
        <v>12</v>
      </c>
      <c r="E66" s="17" t="s">
        <v>71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 t="s">
        <v>81</v>
      </c>
      <c r="U66" s="21" t="s">
        <v>70</v>
      </c>
      <c r="V66" s="22">
        <v>12</v>
      </c>
      <c r="W66" s="23">
        <v>819.3</v>
      </c>
      <c r="X66" s="23">
        <v>819.3</v>
      </c>
      <c r="Y66" s="24" t="s">
        <v>70</v>
      </c>
      <c r="Z66" s="47">
        <v>0</v>
      </c>
      <c r="AA66" s="36">
        <v>0</v>
      </c>
    </row>
    <row r="67" spans="2:27" ht="135" customHeight="1">
      <c r="B67" s="19" t="s">
        <v>137</v>
      </c>
      <c r="C67" s="17" t="s">
        <v>68</v>
      </c>
      <c r="D67" s="17" t="s">
        <v>12</v>
      </c>
      <c r="E67" s="17" t="s">
        <v>135</v>
      </c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 t="s">
        <v>91</v>
      </c>
      <c r="U67" s="21" t="s">
        <v>70</v>
      </c>
      <c r="V67" s="22">
        <v>642.6</v>
      </c>
      <c r="W67" s="23">
        <v>819.3</v>
      </c>
      <c r="X67" s="23">
        <v>819.3</v>
      </c>
      <c r="Y67" s="24" t="s">
        <v>70</v>
      </c>
      <c r="Z67" s="47">
        <v>0</v>
      </c>
      <c r="AA67" s="36">
        <v>0</v>
      </c>
    </row>
    <row r="68" spans="2:27" ht="135" customHeight="1">
      <c r="B68" s="19" t="s">
        <v>138</v>
      </c>
      <c r="C68" s="17" t="s">
        <v>68</v>
      </c>
      <c r="D68" s="17" t="s">
        <v>12</v>
      </c>
      <c r="E68" s="17" t="s">
        <v>136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 t="s">
        <v>81</v>
      </c>
      <c r="U68" s="21" t="s">
        <v>70</v>
      </c>
      <c r="V68" s="22">
        <v>603</v>
      </c>
      <c r="W68" s="23">
        <v>819.3</v>
      </c>
      <c r="X68" s="23">
        <v>819.3</v>
      </c>
      <c r="Y68" s="24" t="s">
        <v>70</v>
      </c>
      <c r="Z68" s="47">
        <v>0</v>
      </c>
      <c r="AA68" s="36">
        <v>0</v>
      </c>
    </row>
    <row r="69" spans="2:27" ht="135" customHeight="1">
      <c r="B69" s="19" t="s">
        <v>146</v>
      </c>
      <c r="C69" s="17" t="s">
        <v>68</v>
      </c>
      <c r="D69" s="17" t="s">
        <v>12</v>
      </c>
      <c r="E69" s="17" t="s">
        <v>147</v>
      </c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 t="s">
        <v>81</v>
      </c>
      <c r="U69" s="21" t="s">
        <v>70</v>
      </c>
      <c r="V69" s="22">
        <v>7</v>
      </c>
      <c r="W69" s="23">
        <v>819.3</v>
      </c>
      <c r="X69" s="23">
        <v>819.3</v>
      </c>
      <c r="Y69" s="24" t="s">
        <v>70</v>
      </c>
      <c r="Z69" s="47">
        <v>0</v>
      </c>
      <c r="AA69" s="36">
        <v>0</v>
      </c>
    </row>
    <row r="70" spans="2:27" ht="135" customHeight="1">
      <c r="B70" s="19" t="s">
        <v>145</v>
      </c>
      <c r="C70" s="17" t="s">
        <v>68</v>
      </c>
      <c r="D70" s="17" t="s">
        <v>12</v>
      </c>
      <c r="E70" s="17" t="s">
        <v>139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 t="s">
        <v>91</v>
      </c>
      <c r="U70" s="21" t="s">
        <v>70</v>
      </c>
      <c r="V70" s="22">
        <v>10</v>
      </c>
      <c r="W70" s="23">
        <v>819.3</v>
      </c>
      <c r="X70" s="23">
        <v>819.3</v>
      </c>
      <c r="Y70" s="24" t="s">
        <v>70</v>
      </c>
      <c r="Z70" s="47">
        <v>0</v>
      </c>
      <c r="AA70" s="36">
        <v>0</v>
      </c>
    </row>
    <row r="71" spans="2:27" s="52" customFormat="1" ht="135" customHeight="1">
      <c r="B71" s="19" t="s">
        <v>144</v>
      </c>
      <c r="C71" s="17" t="s">
        <v>68</v>
      </c>
      <c r="D71" s="17" t="s">
        <v>12</v>
      </c>
      <c r="E71" s="17" t="s">
        <v>143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 t="s">
        <v>91</v>
      </c>
      <c r="U71" s="21" t="s">
        <v>70</v>
      </c>
      <c r="V71" s="22">
        <v>128.19999999999999</v>
      </c>
      <c r="W71" s="23">
        <v>819.3</v>
      </c>
      <c r="X71" s="23">
        <v>819.3</v>
      </c>
      <c r="Y71" s="24" t="s">
        <v>70</v>
      </c>
      <c r="Z71" s="47">
        <v>0</v>
      </c>
      <c r="AA71" s="36">
        <v>0</v>
      </c>
    </row>
    <row r="72" spans="2:27" ht="28.5" customHeight="1">
      <c r="B72" s="48" t="s">
        <v>99</v>
      </c>
      <c r="C72" s="49" t="s">
        <v>100</v>
      </c>
      <c r="D72" s="49" t="s">
        <v>13</v>
      </c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50"/>
      <c r="V72" s="51">
        <f>V73</f>
        <v>72</v>
      </c>
      <c r="W72" s="39"/>
      <c r="X72" s="39"/>
      <c r="Y72" s="43"/>
      <c r="Z72" s="44">
        <f>Z73</f>
        <v>74.7</v>
      </c>
      <c r="AA72" s="45">
        <f>AA73</f>
        <v>77.3</v>
      </c>
    </row>
    <row r="73" spans="2:27" ht="26.25" customHeight="1">
      <c r="B73" s="19" t="s">
        <v>101</v>
      </c>
      <c r="C73" s="17" t="s">
        <v>100</v>
      </c>
      <c r="D73" s="17" t="s">
        <v>12</v>
      </c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21"/>
      <c r="V73" s="18">
        <f>V74</f>
        <v>72</v>
      </c>
      <c r="W73" s="18"/>
      <c r="X73" s="18"/>
      <c r="Y73" s="34"/>
      <c r="Z73" s="35">
        <f>Z74</f>
        <v>74.7</v>
      </c>
      <c r="AA73" s="36">
        <f>AA74</f>
        <v>77.3</v>
      </c>
    </row>
    <row r="74" spans="2:27" ht="129" customHeight="1">
      <c r="B74" s="41" t="s">
        <v>129</v>
      </c>
      <c r="C74" s="17" t="s">
        <v>100</v>
      </c>
      <c r="D74" s="17" t="s">
        <v>12</v>
      </c>
      <c r="E74" s="17" t="s">
        <v>103</v>
      </c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 t="s">
        <v>102</v>
      </c>
      <c r="U74" s="21"/>
      <c r="V74" s="22">
        <v>72</v>
      </c>
      <c r="W74" s="23"/>
      <c r="X74" s="23"/>
      <c r="Y74" s="24"/>
      <c r="Z74" s="25">
        <v>74.7</v>
      </c>
      <c r="AA74" s="26">
        <v>77.3</v>
      </c>
    </row>
    <row r="75" spans="2:27" ht="23.45" customHeight="1">
      <c r="B75" s="37" t="s">
        <v>72</v>
      </c>
      <c r="C75" s="38" t="s">
        <v>73</v>
      </c>
      <c r="D75" s="38" t="s">
        <v>13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 t="s">
        <v>72</v>
      </c>
      <c r="V75" s="39">
        <f>V76</f>
        <v>7</v>
      </c>
      <c r="W75" s="39">
        <v>30</v>
      </c>
      <c r="X75" s="39">
        <v>30</v>
      </c>
      <c r="Y75" s="43" t="s">
        <v>72</v>
      </c>
      <c r="Z75" s="44">
        <v>45</v>
      </c>
      <c r="AA75" s="45">
        <v>45</v>
      </c>
    </row>
    <row r="76" spans="2:27" ht="28.15" customHeight="1">
      <c r="B76" s="27" t="s">
        <v>74</v>
      </c>
      <c r="C76" s="17" t="s">
        <v>73</v>
      </c>
      <c r="D76" s="17" t="s">
        <v>12</v>
      </c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 t="s">
        <v>74</v>
      </c>
      <c r="V76" s="18">
        <f>V77</f>
        <v>7</v>
      </c>
      <c r="W76" s="18">
        <v>30</v>
      </c>
      <c r="X76" s="18">
        <v>30</v>
      </c>
      <c r="Y76" s="34" t="s">
        <v>74</v>
      </c>
      <c r="Z76" s="35">
        <v>45</v>
      </c>
      <c r="AA76" s="36">
        <v>45</v>
      </c>
    </row>
    <row r="77" spans="2:27" ht="151.9" customHeight="1">
      <c r="B77" s="19" t="s">
        <v>75</v>
      </c>
      <c r="C77" s="17" t="s">
        <v>73</v>
      </c>
      <c r="D77" s="17" t="s">
        <v>12</v>
      </c>
      <c r="E77" s="17" t="s">
        <v>76</v>
      </c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 t="s">
        <v>81</v>
      </c>
      <c r="U77" s="21" t="s">
        <v>75</v>
      </c>
      <c r="V77" s="22">
        <v>7</v>
      </c>
      <c r="W77" s="23">
        <v>30</v>
      </c>
      <c r="X77" s="23">
        <v>30</v>
      </c>
      <c r="Y77" s="24" t="s">
        <v>75</v>
      </c>
      <c r="Z77" s="25">
        <v>45</v>
      </c>
      <c r="AA77" s="26">
        <v>45</v>
      </c>
    </row>
    <row r="80" spans="2:27" ht="31.9" customHeight="1">
      <c r="B80" s="2" t="s">
        <v>92</v>
      </c>
    </row>
    <row r="82" spans="2:2" ht="31.15" customHeight="1">
      <c r="B82" s="2" t="s">
        <v>93</v>
      </c>
    </row>
  </sheetData>
  <mergeCells count="20">
    <mergeCell ref="B11:B12"/>
    <mergeCell ref="U11:U12"/>
    <mergeCell ref="C1:AA1"/>
    <mergeCell ref="C2:AA2"/>
    <mergeCell ref="C5:AA5"/>
    <mergeCell ref="B6:AA6"/>
    <mergeCell ref="V10:AA10"/>
    <mergeCell ref="B8:Y8"/>
    <mergeCell ref="V11:V12"/>
    <mergeCell ref="Y11:Y12"/>
    <mergeCell ref="C3:AA3"/>
    <mergeCell ref="C4:AA4"/>
    <mergeCell ref="X11:X12"/>
    <mergeCell ref="Z11:Z12"/>
    <mergeCell ref="AA11:AA12"/>
    <mergeCell ref="W11:W12"/>
    <mergeCell ref="D11:D12"/>
    <mergeCell ref="C11:C12"/>
    <mergeCell ref="T11:T12"/>
    <mergeCell ref="E11:S12"/>
  </mergeCells>
  <pageMargins left="0.39370078740157483" right="0.39370078740157483" top="0.59055118110236227" bottom="0.59055118110236227" header="0.39370078740157483" footer="0.39370078740157483"/>
  <pageSetup paperSize="9" scale="49" fitToHeight="0" orientation="portrait" r:id="rId1"/>
  <headerFooter alignWithMargins="0"/>
  <rowBreaks count="4" manualBreakCount="4">
    <brk id="26" max="27" man="1"/>
    <brk id="41" max="27" man="1"/>
    <brk id="53" max="27" man="1"/>
    <brk id="69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2020-11-26T10:13:46Z</cp:lastPrinted>
  <dcterms:created xsi:type="dcterms:W3CDTF">2017-02-21T11:06:02Z</dcterms:created>
  <dcterms:modified xsi:type="dcterms:W3CDTF">2020-11-26T10:14:17Z</dcterms:modified>
</cp:coreProperties>
</file>