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год'!$A$1:$AA$79</definedName>
  </definedNames>
  <calcPr calcId="125725"/>
</workbook>
</file>

<file path=xl/calcChain.xml><?xml version="1.0" encoding="utf-8"?>
<calcChain xmlns="http://schemas.openxmlformats.org/spreadsheetml/2006/main">
  <c r="AA63" i="1"/>
  <c r="Z63"/>
  <c r="Z62" s="1"/>
  <c r="V63"/>
  <c r="AA48"/>
  <c r="Z48"/>
  <c r="AA46"/>
  <c r="Z46"/>
  <c r="AA38"/>
  <c r="Z38"/>
  <c r="Z35"/>
  <c r="AA28"/>
  <c r="AA23" s="1"/>
  <c r="Z28"/>
  <c r="Z23" s="1"/>
  <c r="AA16"/>
  <c r="Z16"/>
  <c r="V48"/>
  <c r="V28"/>
  <c r="V23" s="1"/>
  <c r="V16"/>
  <c r="AA62"/>
  <c r="AA72" l="1"/>
  <c r="Z72"/>
  <c r="Z71" s="1"/>
  <c r="V72"/>
  <c r="V46"/>
  <c r="Z60"/>
  <c r="Z59" s="1"/>
  <c r="AA60"/>
  <c r="AA59" s="1"/>
  <c r="Z69"/>
  <c r="Z68" s="1"/>
  <c r="Z57"/>
  <c r="Z56"/>
  <c r="Z43"/>
  <c r="Z42"/>
  <c r="Z37"/>
  <c r="Z34"/>
  <c r="Z15" l="1"/>
  <c r="Z45"/>
  <c r="AA56"/>
  <c r="AA57"/>
  <c r="AA71"/>
  <c r="AA35"/>
  <c r="V35"/>
  <c r="Z14" l="1"/>
  <c r="V60"/>
  <c r="V15" l="1"/>
  <c r="AA69"/>
  <c r="AA68" s="1"/>
  <c r="AA45"/>
  <c r="V45"/>
  <c r="AA37"/>
  <c r="V38"/>
  <c r="AA15"/>
  <c r="V42"/>
  <c r="AA42"/>
  <c r="AA43"/>
  <c r="V43"/>
  <c r="Y42"/>
  <c r="X42"/>
  <c r="W42"/>
  <c r="V71"/>
  <c r="V69"/>
  <c r="V68" s="1"/>
  <c r="V57"/>
  <c r="V56" s="1"/>
  <c r="W63" l="1"/>
  <c r="X63"/>
  <c r="Y63"/>
  <c r="W35" l="1"/>
  <c r="W34" s="1"/>
  <c r="X35"/>
  <c r="X34" s="1"/>
  <c r="Y35"/>
  <c r="Y34" s="1"/>
  <c r="AA34"/>
  <c r="AA14" s="1"/>
  <c r="V34"/>
  <c r="W28" l="1"/>
  <c r="W23" s="1"/>
  <c r="X28"/>
  <c r="X23" s="1"/>
  <c r="Y28"/>
  <c r="Y23" s="1"/>
  <c r="W48" l="1"/>
  <c r="W45" s="1"/>
  <c r="X48"/>
  <c r="X45" s="1"/>
  <c r="Y48"/>
  <c r="Y45" s="1"/>
  <c r="V37"/>
  <c r="W38" l="1"/>
  <c r="W37" s="1"/>
  <c r="X38"/>
  <c r="X37" s="1"/>
  <c r="Y38"/>
  <c r="Y37" s="1"/>
  <c r="W16"/>
  <c r="X16"/>
  <c r="Y16"/>
  <c r="V62"/>
  <c r="V59"/>
  <c r="V14" l="1"/>
  <c r="W15"/>
  <c r="W14" s="1"/>
  <c r="X15"/>
  <c r="X14" s="1"/>
  <c r="Y15"/>
  <c r="Y14" s="1"/>
</calcChain>
</file>

<file path=xl/sharedStrings.xml><?xml version="1.0" encoding="utf-8"?>
<sst xmlns="http://schemas.openxmlformats.org/spreadsheetml/2006/main" count="387" uniqueCount="145">
  <si>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</si>
  <si>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</si>
  <si>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</si>
  <si>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</si>
  <si>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</si>
  <si>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</si>
  <si>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</si>
  <si>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</si>
  <si>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</si>
  <si>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</si>
  <si>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</si>
  <si>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</si>
  <si>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</si>
  <si>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</si>
  <si>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</si>
  <si>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</si>
  <si>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</si>
  <si>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</si>
  <si>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</si>
  <si>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</si>
  <si>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</si>
  <si>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</si>
  <si>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</si>
  <si>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</si>
  <si>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</si>
  <si>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</si>
  <si>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</si>
  <si>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</si>
  <si>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</si>
  <si>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</si>
  <si>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</si>
  <si>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</si>
  <si>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</si>
  <si>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</si>
  <si>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</si>
  <si>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</si>
  <si>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</si>
  <si>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</si>
  <si>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</si>
  <si>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</si>
  <si>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</si>
  <si>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</si>
  <si>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</si>
  <si>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</si>
  <si>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</si>
  <si>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</si>
  <si>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</si>
  <si>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</si>
  <si>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</si>
  <si>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</si>
  <si>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</si>
  <si>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</si>
  <si>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</si>
  <si>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</si>
  <si>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</si>
  <si>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</si>
  <si>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</si>
  <si>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</si>
  <si>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</si>
  <si>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</si>
  <si>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</si>
  <si>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</si>
  <si>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</si>
  <si>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</si>
  <si>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</si>
  <si>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</si>
  <si>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</si>
  <si>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</si>
  <si>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</si>
  <si>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</si>
  <si>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</si>
  <si>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</si>
  <si>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</si>
  <si>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</si>
  <si>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</si>
  <si>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</si>
  <si>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</si>
  <si>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</si>
  <si>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</si>
  <si>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</si>
  <si>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</si>
  <si>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</si>
  <si>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</si>
  <si>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</si>
  <si>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</si>
  <si>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</si>
  <si>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</si>
  <si>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</si>
  <si>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610</t>
  </si>
  <si>
    <t xml:space="preserve">Председатель Собрания депутатов-глава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</si>
  <si>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</si>
  <si>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</si>
  <si>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</si>
  <si>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</si>
  <si>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</si>
  <si>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</si>
  <si>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</si>
  <si>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99 9 00 10050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</si>
  <si>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</si>
  <si>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</si>
  <si>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</si>
  <si>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0320021680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</si>
  <si>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</si>
  <si>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</si>
  <si>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</si>
  <si>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</si>
  <si>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</si>
  <si>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</si>
  <si>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</si>
  <si>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</si>
  <si>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</si>
  <si>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</si>
  <si>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</si>
  <si>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</si>
  <si>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</si>
  <si>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</si>
  <si>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</si>
  <si>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</si>
  <si>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</si>
  <si>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</si>
  <si>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</si>
  <si>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</si>
  <si>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</si>
  <si>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01 3 00 85020</t>
  </si>
  <si>
    <t>Защита населения и территории от чрезвычайных ситуации природного и техногенного характера, пожарная безопасность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</si>
  <si>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</si>
  <si>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</si>
  <si>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</si>
  <si>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межбюджетные трансферты)</t>
  </si>
  <si>
    <t>Цимлянского района на 2023 год и плановый период 2024 и 2025 годов"</t>
  </si>
  <si>
    <t xml:space="preserve">Прочие мероприятия по благоустройству на территории Новоцимлянского сельского поселения, 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</si>
  <si>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>2023</t>
  </si>
  <si>
    <t>05 2 00 23380</t>
  </si>
  <si>
    <t xml:space="preserve">Распределение бюджетных ассигнований по разделам, подразделам, целевым статьям (муниципальным программам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 </t>
  </si>
  <si>
    <t>310</t>
  </si>
  <si>
    <t xml:space="preserve">________________                            Е.П. Константинова                                                                                      </t>
  </si>
  <si>
    <t xml:space="preserve">Новоцимлянского сельского поселения            </t>
  </si>
  <si>
    <t xml:space="preserve">О внесении изменений в решение Собрания депутатов  </t>
  </si>
  <si>
    <t>Новоцимлянского сельского поселения от 27.12.2022 №47</t>
  </si>
  <si>
    <t>Приложение  № 2</t>
  </si>
  <si>
    <t>10 1 00 24640</t>
  </si>
  <si>
    <t>Расходы на реализацию  проектов благоустройства в рамках подпрограммы «Благоустройство общественных территорий» муниципальной программы «Формирование современной городской среды на территории муниципального образования «Новоцимлянское сельское поселение» на 2023-2027 годы»» (Иные закупки товаров, работ и услуг для обеспечения государственных (муниципальных) нужд)</t>
  </si>
  <si>
    <t>Расходы на реализацию проектов  в рамках подпрограммы "Развитие культуры" муниципальной программы Новоцимлянского сельского поселения "Развитие культуры и туризма"</t>
  </si>
  <si>
    <t xml:space="preserve">  04 1 00 24640  </t>
  </si>
  <si>
    <t>к решению №50 от 07.02.2023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</si>
</sst>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5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0" fontId="2" fillId="0" borderId="3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vertical="center"/>
    </xf>
    <xf numFmtId="4" fontId="3" fillId="0" borderId="3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0" borderId="0" xfId="0" applyFont="1"/>
    <xf numFmtId="49" fontId="2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justify" vertical="center" wrapText="1"/>
    </xf>
    <xf numFmtId="165" fontId="3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 applyProtection="1">
      <alignment horizontal="justify" vertical="center" wrapText="1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left" wrapText="1"/>
    </xf>
    <xf numFmtId="0" fontId="4" fillId="0" borderId="0" xfId="0" applyFont="1" applyFill="1"/>
    <xf numFmtId="49" fontId="2" fillId="0" borderId="3" xfId="0" applyNumberFormat="1" applyFont="1" applyFill="1" applyBorder="1" applyAlignment="1" applyProtection="1">
      <alignment horizontal="justify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 applyProtection="1">
      <alignment horizontal="left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165" fontId="2" fillId="3" borderId="3" xfId="0" applyNumberFormat="1" applyFont="1" applyFill="1" applyBorder="1" applyAlignment="1" applyProtection="1">
      <alignment horizontal="center" vertical="center"/>
    </xf>
    <xf numFmtId="165" fontId="2" fillId="3" borderId="3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justify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164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78"/>
  <sheetViews>
    <sheetView showGridLines="0" tabSelected="1" view="pageBreakPreview" zoomScale="50" zoomScaleNormal="100" zoomScaleSheetLayoutView="50" workbookViewId="0">
      <selection activeCell="C3" sqref="C3:AA3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1:27" ht="17.25" customHeight="1">
      <c r="B1" s="3"/>
      <c r="C1" s="55" t="s">
        <v>139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</row>
    <row r="2" spans="1:27" ht="19.5" customHeight="1">
      <c r="B2" s="3"/>
      <c r="C2" s="56" t="s">
        <v>144</v>
      </c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</row>
    <row r="3" spans="1:27" ht="19.5" customHeight="1">
      <c r="B3" s="3"/>
      <c r="C3" s="56" t="s">
        <v>137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</row>
    <row r="4" spans="1:27" ht="19.5" customHeight="1">
      <c r="B4" s="3"/>
      <c r="C4" s="56" t="s">
        <v>138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</row>
    <row r="5" spans="1:27" ht="15.75" customHeight="1">
      <c r="B5" s="3"/>
      <c r="C5" s="56" t="s">
        <v>76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</row>
    <row r="6" spans="1:27" ht="17.25" customHeight="1">
      <c r="B6" s="56" t="s">
        <v>129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4"/>
      <c r="W7" s="4"/>
      <c r="X7" s="4"/>
      <c r="Y7" s="4"/>
      <c r="Z7" s="6"/>
    </row>
    <row r="8" spans="1:27" ht="74.25" customHeight="1">
      <c r="B8" s="58" t="s">
        <v>133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"/>
    </row>
    <row r="9" spans="1:27" ht="18.75"/>
    <row r="10" spans="1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57" t="s">
        <v>0</v>
      </c>
      <c r="W10" s="57"/>
      <c r="X10" s="57"/>
      <c r="Y10" s="57"/>
      <c r="Z10" s="57"/>
      <c r="AA10" s="57"/>
    </row>
    <row r="11" spans="1:27" ht="18.75">
      <c r="B11" s="50" t="s">
        <v>10</v>
      </c>
      <c r="C11" s="50" t="s">
        <v>6</v>
      </c>
      <c r="D11" s="50" t="s">
        <v>7</v>
      </c>
      <c r="E11" s="50" t="s">
        <v>8</v>
      </c>
      <c r="F11" s="50" t="s">
        <v>8</v>
      </c>
      <c r="G11" s="50" t="s">
        <v>8</v>
      </c>
      <c r="H11" s="50" t="s">
        <v>8</v>
      </c>
      <c r="I11" s="50" t="s">
        <v>8</v>
      </c>
      <c r="J11" s="50" t="s">
        <v>8</v>
      </c>
      <c r="K11" s="50" t="s">
        <v>8</v>
      </c>
      <c r="L11" s="50" t="s">
        <v>8</v>
      </c>
      <c r="M11" s="50" t="s">
        <v>8</v>
      </c>
      <c r="N11" s="50" t="s">
        <v>8</v>
      </c>
      <c r="O11" s="50" t="s">
        <v>8</v>
      </c>
      <c r="P11" s="50" t="s">
        <v>8</v>
      </c>
      <c r="Q11" s="50" t="s">
        <v>8</v>
      </c>
      <c r="R11" s="50" t="s">
        <v>8</v>
      </c>
      <c r="S11" s="50" t="s">
        <v>8</v>
      </c>
      <c r="T11" s="50" t="s">
        <v>9</v>
      </c>
      <c r="U11" s="50" t="s">
        <v>10</v>
      </c>
      <c r="V11" s="50" t="s">
        <v>131</v>
      </c>
      <c r="W11" s="52" t="s">
        <v>1</v>
      </c>
      <c r="X11" s="52" t="s">
        <v>1</v>
      </c>
      <c r="Y11" s="51" t="s">
        <v>10</v>
      </c>
      <c r="Z11" s="53">
        <v>2024</v>
      </c>
      <c r="AA11" s="53">
        <v>2025</v>
      </c>
    </row>
    <row r="12" spans="1:27" ht="18.75">
      <c r="B12" s="50"/>
      <c r="C12" s="50" t="s">
        <v>2</v>
      </c>
      <c r="D12" s="50" t="s">
        <v>3</v>
      </c>
      <c r="E12" s="50" t="s">
        <v>4</v>
      </c>
      <c r="F12" s="50" t="s">
        <v>4</v>
      </c>
      <c r="G12" s="50" t="s">
        <v>4</v>
      </c>
      <c r="H12" s="50" t="s">
        <v>4</v>
      </c>
      <c r="I12" s="50" t="s">
        <v>4</v>
      </c>
      <c r="J12" s="50" t="s">
        <v>4</v>
      </c>
      <c r="K12" s="50" t="s">
        <v>4</v>
      </c>
      <c r="L12" s="50" t="s">
        <v>4</v>
      </c>
      <c r="M12" s="50" t="s">
        <v>4</v>
      </c>
      <c r="N12" s="50" t="s">
        <v>4</v>
      </c>
      <c r="O12" s="50" t="s">
        <v>4</v>
      </c>
      <c r="P12" s="50" t="s">
        <v>4</v>
      </c>
      <c r="Q12" s="50" t="s">
        <v>4</v>
      </c>
      <c r="R12" s="50" t="s">
        <v>4</v>
      </c>
      <c r="S12" s="50" t="s">
        <v>4</v>
      </c>
      <c r="T12" s="50" t="s">
        <v>5</v>
      </c>
      <c r="U12" s="50"/>
      <c r="V12" s="50"/>
      <c r="W12" s="52"/>
      <c r="X12" s="52"/>
      <c r="Y12" s="51"/>
      <c r="Z12" s="54"/>
      <c r="AA12" s="54"/>
    </row>
    <row r="13" spans="1:27" ht="18.75" hidden="1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W13" s="17"/>
      <c r="X13" s="17"/>
      <c r="Y13" s="17"/>
      <c r="Z13" s="18"/>
      <c r="AA13" s="18"/>
    </row>
    <row r="14" spans="1:27" ht="18.75">
      <c r="B14" s="19" t="s">
        <v>77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20">
        <f>V15+V34+V37+V45+V56+V59+V62+V71+V68+V42</f>
        <v>17318</v>
      </c>
      <c r="W14" s="20" t="e">
        <f>W15+W34+W37+W45+W56+W59+W62+W71+W68</f>
        <v>#REF!</v>
      </c>
      <c r="X14" s="20" t="e">
        <f>X15+X34+X37+X45+X56+X59+X62+X71+X68</f>
        <v>#REF!</v>
      </c>
      <c r="Y14" s="20" t="e">
        <f>Y15+Y34+Y37+Y45+Y56+Y59+Y62+Y71+Y68</f>
        <v>#VALUE!</v>
      </c>
      <c r="Z14" s="20">
        <f>Z15+Z34+Z37+Z42+Z45+Z56+Z59+Z62+Z68+Z71</f>
        <v>12874.7</v>
      </c>
      <c r="AA14" s="20">
        <f>AA15+AA34+AA37+AA42+AA45+AA56+AA59+AA62+AA68+AA71</f>
        <v>12314.300000000001</v>
      </c>
    </row>
    <row r="15" spans="1:27" ht="33.4" customHeight="1">
      <c r="A15" s="23"/>
      <c r="B15" s="27" t="s">
        <v>11</v>
      </c>
      <c r="C15" s="12" t="s">
        <v>12</v>
      </c>
      <c r="D15" s="12" t="s">
        <v>13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 t="s">
        <v>11</v>
      </c>
      <c r="V15" s="20">
        <f t="shared" ref="V15:AA15" si="0">V16+V23</f>
        <v>7679.0999999999995</v>
      </c>
      <c r="W15" s="20">
        <f t="shared" si="0"/>
        <v>4148.1000000000004</v>
      </c>
      <c r="X15" s="20">
        <f t="shared" si="0"/>
        <v>4148.1000000000004</v>
      </c>
      <c r="Y15" s="20" t="e">
        <f t="shared" si="0"/>
        <v>#VALUE!</v>
      </c>
      <c r="Z15" s="20">
        <f t="shared" si="0"/>
        <v>6773.2</v>
      </c>
      <c r="AA15" s="20">
        <f t="shared" si="0"/>
        <v>6730</v>
      </c>
    </row>
    <row r="16" spans="1:27" ht="91.15" customHeight="1">
      <c r="A16" s="23"/>
      <c r="B16" s="36" t="s">
        <v>14</v>
      </c>
      <c r="C16" s="25" t="s">
        <v>12</v>
      </c>
      <c r="D16" s="25" t="s">
        <v>15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 t="s">
        <v>14</v>
      </c>
      <c r="V16" s="8">
        <f>SUM(V17:V22)</f>
        <v>7417.0999999999995</v>
      </c>
      <c r="W16" s="8">
        <f t="shared" ref="W16:Y16" si="1">W17+W19+W20+W22+W18</f>
        <v>3923.1</v>
      </c>
      <c r="X16" s="8">
        <f t="shared" si="1"/>
        <v>3923.1</v>
      </c>
      <c r="Y16" s="8" t="e">
        <f t="shared" si="1"/>
        <v>#VALUE!</v>
      </c>
      <c r="Z16" s="8">
        <f>Z17+Z18+Z19+Z20+Z21+Z22</f>
        <v>6398.5999999999995</v>
      </c>
      <c r="AA16" s="8">
        <f>AA17+AA18+AA19+AA20+AA21+AA22</f>
        <v>6071.8</v>
      </c>
    </row>
    <row r="17" spans="1:28" ht="119.25" customHeight="1">
      <c r="A17" s="35"/>
      <c r="B17" s="29" t="s">
        <v>79</v>
      </c>
      <c r="C17" s="25" t="s">
        <v>12</v>
      </c>
      <c r="D17" s="25" t="s">
        <v>15</v>
      </c>
      <c r="E17" s="25" t="s">
        <v>16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 t="s">
        <v>78</v>
      </c>
      <c r="U17" s="30" t="s">
        <v>17</v>
      </c>
      <c r="V17" s="8">
        <v>6485.2</v>
      </c>
      <c r="W17" s="8">
        <v>3314.9</v>
      </c>
      <c r="X17" s="8">
        <v>3314.9</v>
      </c>
      <c r="Y17" s="26" t="s">
        <v>17</v>
      </c>
      <c r="Z17" s="37">
        <v>5974</v>
      </c>
      <c r="AA17" s="37">
        <v>5900</v>
      </c>
    </row>
    <row r="18" spans="1:28" ht="119.25" customHeight="1">
      <c r="A18" s="23"/>
      <c r="B18" s="29" t="s">
        <v>93</v>
      </c>
      <c r="C18" s="25" t="s">
        <v>12</v>
      </c>
      <c r="D18" s="25" t="s">
        <v>15</v>
      </c>
      <c r="E18" s="25" t="s">
        <v>18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 t="s">
        <v>78</v>
      </c>
      <c r="U18" s="30"/>
      <c r="V18" s="32">
        <v>2</v>
      </c>
      <c r="W18" s="8"/>
      <c r="X18" s="8"/>
      <c r="Y18" s="26"/>
      <c r="Z18" s="7">
        <v>0</v>
      </c>
      <c r="AA18" s="7">
        <v>0</v>
      </c>
    </row>
    <row r="19" spans="1:28" ht="126" customHeight="1">
      <c r="A19" s="23"/>
      <c r="B19" s="29" t="s">
        <v>81</v>
      </c>
      <c r="C19" s="25" t="s">
        <v>12</v>
      </c>
      <c r="D19" s="25" t="s">
        <v>15</v>
      </c>
      <c r="E19" s="25" t="s">
        <v>18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 t="s">
        <v>80</v>
      </c>
      <c r="U19" s="30" t="s">
        <v>19</v>
      </c>
      <c r="V19" s="32">
        <v>920.7</v>
      </c>
      <c r="W19" s="8">
        <v>605</v>
      </c>
      <c r="X19" s="8">
        <v>605</v>
      </c>
      <c r="Y19" s="26" t="s">
        <v>19</v>
      </c>
      <c r="Z19" s="7">
        <v>421.4</v>
      </c>
      <c r="AA19" s="7">
        <v>168.6</v>
      </c>
    </row>
    <row r="20" spans="1:28" ht="85.15" customHeight="1">
      <c r="A20" s="23"/>
      <c r="B20" s="24" t="s">
        <v>82</v>
      </c>
      <c r="C20" s="25" t="s">
        <v>12</v>
      </c>
      <c r="D20" s="25" t="s">
        <v>15</v>
      </c>
      <c r="E20" s="25" t="s">
        <v>20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 t="s">
        <v>83</v>
      </c>
      <c r="U20" s="25" t="s">
        <v>21</v>
      </c>
      <c r="V20" s="32">
        <v>4</v>
      </c>
      <c r="W20" s="8">
        <v>3</v>
      </c>
      <c r="X20" s="8">
        <v>3</v>
      </c>
      <c r="Y20" s="26" t="s">
        <v>21</v>
      </c>
      <c r="Z20" s="7">
        <v>3</v>
      </c>
      <c r="AA20" s="7">
        <v>3</v>
      </c>
    </row>
    <row r="21" spans="1:28" ht="147.75" customHeight="1">
      <c r="A21" s="23"/>
      <c r="B21" s="29" t="s">
        <v>119</v>
      </c>
      <c r="C21" s="25" t="s">
        <v>12</v>
      </c>
      <c r="D21" s="25" t="s">
        <v>15</v>
      </c>
      <c r="E21" s="25" t="s">
        <v>117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 t="s">
        <v>80</v>
      </c>
      <c r="U21" s="30" t="s">
        <v>23</v>
      </c>
      <c r="V21" s="32">
        <v>5</v>
      </c>
      <c r="W21" s="8">
        <v>0.2</v>
      </c>
      <c r="X21" s="8">
        <v>0.2</v>
      </c>
      <c r="Y21" s="26" t="s">
        <v>23</v>
      </c>
      <c r="Z21" s="7">
        <v>0</v>
      </c>
      <c r="AA21" s="7">
        <v>0</v>
      </c>
    </row>
    <row r="22" spans="1:28" ht="198.75" customHeight="1">
      <c r="A22" s="23"/>
      <c r="B22" s="29" t="s">
        <v>92</v>
      </c>
      <c r="C22" s="25" t="s">
        <v>12</v>
      </c>
      <c r="D22" s="25" t="s">
        <v>15</v>
      </c>
      <c r="E22" s="25" t="s">
        <v>22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 t="s">
        <v>80</v>
      </c>
      <c r="U22" s="30" t="s">
        <v>23</v>
      </c>
      <c r="V22" s="32">
        <v>0.2</v>
      </c>
      <c r="W22" s="8">
        <v>0.2</v>
      </c>
      <c r="X22" s="8">
        <v>0.2</v>
      </c>
      <c r="Y22" s="26" t="s">
        <v>23</v>
      </c>
      <c r="Z22" s="7">
        <v>0.2</v>
      </c>
      <c r="AA22" s="7">
        <v>0.2</v>
      </c>
    </row>
    <row r="23" spans="1:28" ht="37.9" customHeight="1">
      <c r="A23" s="23"/>
      <c r="B23" s="24" t="s">
        <v>24</v>
      </c>
      <c r="C23" s="25" t="s">
        <v>12</v>
      </c>
      <c r="D23" s="25" t="s">
        <v>25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 t="s">
        <v>24</v>
      </c>
      <c r="V23" s="32">
        <f>V24+V25+V26+V27+V28</f>
        <v>262</v>
      </c>
      <c r="W23" s="8">
        <f t="shared" ref="W23:Y23" si="2">W26+W27+W28</f>
        <v>225</v>
      </c>
      <c r="X23" s="8">
        <f t="shared" si="2"/>
        <v>225</v>
      </c>
      <c r="Y23" s="8" t="e">
        <f t="shared" si="2"/>
        <v>#VALUE!</v>
      </c>
      <c r="Z23" s="8">
        <f>Z24+Z25+Z26+Z27+Z28</f>
        <v>374.6</v>
      </c>
      <c r="AA23" s="8">
        <f>AA24+AA25+AA26+AA27+AA28</f>
        <v>658.2</v>
      </c>
    </row>
    <row r="24" spans="1:28" ht="178.15" customHeight="1">
      <c r="A24" s="23"/>
      <c r="B24" s="29" t="s">
        <v>116</v>
      </c>
      <c r="C24" s="25" t="s">
        <v>12</v>
      </c>
      <c r="D24" s="25" t="s">
        <v>25</v>
      </c>
      <c r="E24" s="25" t="s">
        <v>105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 t="s">
        <v>80</v>
      </c>
      <c r="U24" s="30" t="s">
        <v>27</v>
      </c>
      <c r="V24" s="32">
        <v>5</v>
      </c>
      <c r="W24" s="8">
        <v>30</v>
      </c>
      <c r="X24" s="8">
        <v>30</v>
      </c>
      <c r="Y24" s="26" t="s">
        <v>27</v>
      </c>
      <c r="Z24" s="7">
        <v>5</v>
      </c>
      <c r="AA24" s="7">
        <v>5</v>
      </c>
    </row>
    <row r="25" spans="1:28" ht="178.15" customHeight="1">
      <c r="A25" s="23"/>
      <c r="B25" s="29" t="s">
        <v>103</v>
      </c>
      <c r="C25" s="25" t="s">
        <v>12</v>
      </c>
      <c r="D25" s="25" t="s">
        <v>25</v>
      </c>
      <c r="E25" s="25" t="s">
        <v>104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 t="s">
        <v>80</v>
      </c>
      <c r="U25" s="30" t="s">
        <v>27</v>
      </c>
      <c r="V25" s="32">
        <v>1</v>
      </c>
      <c r="W25" s="8">
        <v>30</v>
      </c>
      <c r="X25" s="8">
        <v>30</v>
      </c>
      <c r="Y25" s="26" t="s">
        <v>27</v>
      </c>
      <c r="Z25" s="7">
        <v>1</v>
      </c>
      <c r="AA25" s="7">
        <v>1</v>
      </c>
    </row>
    <row r="26" spans="1:28" ht="178.15" customHeight="1">
      <c r="A26" s="23"/>
      <c r="B26" s="29" t="s">
        <v>84</v>
      </c>
      <c r="C26" s="25" t="s">
        <v>12</v>
      </c>
      <c r="D26" s="25" t="s">
        <v>25</v>
      </c>
      <c r="E26" s="25" t="s">
        <v>26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 t="s">
        <v>80</v>
      </c>
      <c r="U26" s="30" t="s">
        <v>27</v>
      </c>
      <c r="V26" s="32">
        <v>5</v>
      </c>
      <c r="W26" s="8">
        <v>30</v>
      </c>
      <c r="X26" s="8">
        <v>30</v>
      </c>
      <c r="Y26" s="26" t="s">
        <v>27</v>
      </c>
      <c r="Z26" s="7">
        <v>5</v>
      </c>
      <c r="AA26" s="7">
        <v>5</v>
      </c>
    </row>
    <row r="27" spans="1:28" ht="86.25" customHeight="1">
      <c r="A27" s="23"/>
      <c r="B27" s="24" t="s">
        <v>82</v>
      </c>
      <c r="C27" s="25" t="s">
        <v>12</v>
      </c>
      <c r="D27" s="25" t="s">
        <v>25</v>
      </c>
      <c r="E27" s="25" t="s">
        <v>20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 t="s">
        <v>83</v>
      </c>
      <c r="U27" s="25" t="s">
        <v>21</v>
      </c>
      <c r="V27" s="32">
        <v>30</v>
      </c>
      <c r="W27" s="8">
        <v>20</v>
      </c>
      <c r="X27" s="8">
        <v>20</v>
      </c>
      <c r="Y27" s="26" t="s">
        <v>21</v>
      </c>
      <c r="Z27" s="7">
        <v>20</v>
      </c>
      <c r="AA27" s="7">
        <v>20</v>
      </c>
    </row>
    <row r="28" spans="1:28" ht="37.15" customHeight="1">
      <c r="B28" s="24" t="s">
        <v>85</v>
      </c>
      <c r="C28" s="25" t="s">
        <v>12</v>
      </c>
      <c r="D28" s="25" t="s">
        <v>25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32">
        <f>SUM(V29:V33)</f>
        <v>221</v>
      </c>
      <c r="W28" s="8">
        <f t="shared" ref="W28:Y28" si="3">W29+W31+W33</f>
        <v>175</v>
      </c>
      <c r="X28" s="8">
        <f t="shared" si="3"/>
        <v>175</v>
      </c>
      <c r="Y28" s="8" t="e">
        <f t="shared" si="3"/>
        <v>#VALUE!</v>
      </c>
      <c r="Z28" s="8">
        <f>Z29+Z30+Z31+Z32+Z33</f>
        <v>343.6</v>
      </c>
      <c r="AA28" s="8">
        <f>AA29+AA30+AA31+AA32+AA33</f>
        <v>627.20000000000005</v>
      </c>
    </row>
    <row r="29" spans="1:28" ht="159" customHeight="1">
      <c r="A29" s="23"/>
      <c r="B29" s="29" t="s">
        <v>86</v>
      </c>
      <c r="C29" s="25" t="s">
        <v>12</v>
      </c>
      <c r="D29" s="25" t="s">
        <v>25</v>
      </c>
      <c r="E29" s="25" t="s">
        <v>28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 t="s">
        <v>80</v>
      </c>
      <c r="U29" s="30" t="s">
        <v>29</v>
      </c>
      <c r="V29" s="32">
        <v>10</v>
      </c>
      <c r="W29" s="8">
        <v>50</v>
      </c>
      <c r="X29" s="8">
        <v>50</v>
      </c>
      <c r="Y29" s="26" t="s">
        <v>29</v>
      </c>
      <c r="Z29" s="7">
        <v>10</v>
      </c>
      <c r="AA29" s="7">
        <v>10</v>
      </c>
      <c r="AB29" s="23"/>
    </row>
    <row r="30" spans="1:28" ht="150" customHeight="1">
      <c r="A30" s="23"/>
      <c r="B30" s="29" t="s">
        <v>30</v>
      </c>
      <c r="C30" s="25" t="s">
        <v>12</v>
      </c>
      <c r="D30" s="25" t="s">
        <v>25</v>
      </c>
      <c r="E30" s="25" t="s">
        <v>31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 t="s">
        <v>80</v>
      </c>
      <c r="U30" s="30" t="s">
        <v>32</v>
      </c>
      <c r="V30" s="32">
        <v>204</v>
      </c>
      <c r="W30" s="8">
        <v>125</v>
      </c>
      <c r="X30" s="8">
        <v>125</v>
      </c>
      <c r="Y30" s="26" t="s">
        <v>32</v>
      </c>
      <c r="Z30" s="7">
        <v>10</v>
      </c>
      <c r="AA30" s="7">
        <v>0</v>
      </c>
    </row>
    <row r="31" spans="1:28" ht="93.75" customHeight="1">
      <c r="A31" s="23"/>
      <c r="B31" s="29" t="s">
        <v>114</v>
      </c>
      <c r="C31" s="25" t="s">
        <v>12</v>
      </c>
      <c r="D31" s="25" t="s">
        <v>25</v>
      </c>
      <c r="E31" s="25" t="s">
        <v>112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 t="s">
        <v>113</v>
      </c>
      <c r="U31" s="30" t="s">
        <v>32</v>
      </c>
      <c r="V31" s="32">
        <v>2</v>
      </c>
      <c r="W31" s="8">
        <v>125</v>
      </c>
      <c r="X31" s="8">
        <v>125</v>
      </c>
      <c r="Y31" s="26" t="s">
        <v>32</v>
      </c>
      <c r="Z31" s="7">
        <v>2</v>
      </c>
      <c r="AA31" s="7">
        <v>2</v>
      </c>
    </row>
    <row r="32" spans="1:28" s="14" customFormat="1" ht="101.25" customHeight="1">
      <c r="A32" s="47"/>
      <c r="B32" s="48" t="s">
        <v>100</v>
      </c>
      <c r="C32" s="49" t="s">
        <v>12</v>
      </c>
      <c r="D32" s="49" t="s">
        <v>25</v>
      </c>
      <c r="E32" s="49" t="s">
        <v>98</v>
      </c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 t="s">
        <v>99</v>
      </c>
      <c r="U32" s="45"/>
      <c r="V32" s="32">
        <v>0</v>
      </c>
      <c r="W32" s="32"/>
      <c r="X32" s="32"/>
      <c r="Y32" s="46"/>
      <c r="Z32" s="37">
        <v>321.60000000000002</v>
      </c>
      <c r="AA32" s="37">
        <v>615.20000000000005</v>
      </c>
    </row>
    <row r="33" spans="1:27" ht="101.25" customHeight="1">
      <c r="B33" s="38" t="s">
        <v>91</v>
      </c>
      <c r="C33" s="39" t="s">
        <v>12</v>
      </c>
      <c r="D33" s="39" t="s">
        <v>25</v>
      </c>
      <c r="E33" s="39" t="s">
        <v>106</v>
      </c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 t="s">
        <v>80</v>
      </c>
      <c r="U33" s="40"/>
      <c r="V33" s="32">
        <v>5</v>
      </c>
      <c r="W33" s="41"/>
      <c r="X33" s="41"/>
      <c r="Y33" s="42"/>
      <c r="Z33" s="22">
        <v>0</v>
      </c>
      <c r="AA33" s="22">
        <v>0</v>
      </c>
    </row>
    <row r="34" spans="1:27" ht="25.15" customHeight="1">
      <c r="A34" s="23"/>
      <c r="B34" s="27" t="s">
        <v>33</v>
      </c>
      <c r="C34" s="12" t="s">
        <v>34</v>
      </c>
      <c r="D34" s="12" t="s">
        <v>13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 t="s">
        <v>33</v>
      </c>
      <c r="V34" s="33">
        <f>V35</f>
        <v>294</v>
      </c>
      <c r="W34" s="21" t="e">
        <f t="shared" ref="W34:AA34" si="4">W35</f>
        <v>#REF!</v>
      </c>
      <c r="X34" s="21" t="e">
        <f t="shared" si="4"/>
        <v>#REF!</v>
      </c>
      <c r="Y34" s="21" t="e">
        <f t="shared" si="4"/>
        <v>#REF!</v>
      </c>
      <c r="Z34" s="21">
        <f t="shared" si="4"/>
        <v>307</v>
      </c>
      <c r="AA34" s="21">
        <f t="shared" si="4"/>
        <v>317.60000000000002</v>
      </c>
    </row>
    <row r="35" spans="1:27" ht="40.15" customHeight="1">
      <c r="A35" s="23"/>
      <c r="B35" s="24" t="s">
        <v>35</v>
      </c>
      <c r="C35" s="25" t="s">
        <v>34</v>
      </c>
      <c r="D35" s="25" t="s">
        <v>36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 t="s">
        <v>35</v>
      </c>
      <c r="V35" s="32">
        <f>V36</f>
        <v>294</v>
      </c>
      <c r="W35" s="8" t="e">
        <f>#REF!</f>
        <v>#REF!</v>
      </c>
      <c r="X35" s="8" t="e">
        <f>#REF!</f>
        <v>#REF!</v>
      </c>
      <c r="Y35" s="8" t="e">
        <f>#REF!</f>
        <v>#REF!</v>
      </c>
      <c r="Z35" s="8">
        <f>Z36</f>
        <v>307</v>
      </c>
      <c r="AA35" s="8">
        <f>AA36</f>
        <v>317.60000000000002</v>
      </c>
    </row>
    <row r="36" spans="1:27" ht="129" customHeight="1">
      <c r="A36" s="23"/>
      <c r="B36" s="29" t="s">
        <v>87</v>
      </c>
      <c r="C36" s="25" t="s">
        <v>34</v>
      </c>
      <c r="D36" s="25" t="s">
        <v>36</v>
      </c>
      <c r="E36" s="25" t="s">
        <v>37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 t="s">
        <v>78</v>
      </c>
      <c r="U36" s="30" t="s">
        <v>38</v>
      </c>
      <c r="V36" s="32">
        <v>294</v>
      </c>
      <c r="W36" s="8">
        <v>173.3</v>
      </c>
      <c r="X36" s="8">
        <v>173.3</v>
      </c>
      <c r="Y36" s="26" t="s">
        <v>38</v>
      </c>
      <c r="Z36" s="7">
        <v>307</v>
      </c>
      <c r="AA36" s="7">
        <v>317.60000000000002</v>
      </c>
    </row>
    <row r="37" spans="1:27" ht="50.1" customHeight="1">
      <c r="A37" s="23"/>
      <c r="B37" s="27" t="s">
        <v>39</v>
      </c>
      <c r="C37" s="12" t="s">
        <v>36</v>
      </c>
      <c r="D37" s="12" t="s">
        <v>13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 t="s">
        <v>39</v>
      </c>
      <c r="V37" s="33">
        <f>V38</f>
        <v>126.8</v>
      </c>
      <c r="W37" s="21">
        <f t="shared" ref="W37:Y37" si="5">W38</f>
        <v>60.7</v>
      </c>
      <c r="X37" s="21">
        <f t="shared" si="5"/>
        <v>90.7</v>
      </c>
      <c r="Y37" s="21" t="e">
        <f t="shared" si="5"/>
        <v>#VALUE!</v>
      </c>
      <c r="Z37" s="21">
        <f>Z38</f>
        <v>2</v>
      </c>
      <c r="AA37" s="21">
        <f>AA38</f>
        <v>2</v>
      </c>
    </row>
    <row r="38" spans="1:27" ht="66.95" customHeight="1">
      <c r="A38" s="23"/>
      <c r="B38" s="24" t="s">
        <v>124</v>
      </c>
      <c r="C38" s="25" t="s">
        <v>36</v>
      </c>
      <c r="D38" s="25" t="s">
        <v>95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 t="s">
        <v>40</v>
      </c>
      <c r="V38" s="32">
        <f>V39+V40+V41</f>
        <v>126.8</v>
      </c>
      <c r="W38" s="8">
        <f t="shared" ref="W38:Y38" si="6">W39+W41</f>
        <v>60.7</v>
      </c>
      <c r="X38" s="8">
        <f t="shared" si="6"/>
        <v>90.7</v>
      </c>
      <c r="Y38" s="8" t="e">
        <f t="shared" si="6"/>
        <v>#VALUE!</v>
      </c>
      <c r="Z38" s="8">
        <f>Z39+Z40+Z41</f>
        <v>2</v>
      </c>
      <c r="AA38" s="8">
        <f>AA39+AA40+AA41</f>
        <v>2</v>
      </c>
    </row>
    <row r="39" spans="1:27" ht="151.5" customHeight="1">
      <c r="A39" s="23"/>
      <c r="B39" s="29" t="s">
        <v>125</v>
      </c>
      <c r="C39" s="25" t="s">
        <v>36</v>
      </c>
      <c r="D39" s="25" t="s">
        <v>95</v>
      </c>
      <c r="E39" s="25" t="s">
        <v>41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 t="s">
        <v>80</v>
      </c>
      <c r="U39" s="30" t="s">
        <v>42</v>
      </c>
      <c r="V39" s="32">
        <v>121.8</v>
      </c>
      <c r="W39" s="8">
        <v>51.7</v>
      </c>
      <c r="X39" s="8">
        <v>78.7</v>
      </c>
      <c r="Y39" s="26" t="s">
        <v>42</v>
      </c>
      <c r="Z39" s="7">
        <v>0</v>
      </c>
      <c r="AA39" s="7">
        <v>0</v>
      </c>
    </row>
    <row r="40" spans="1:27" ht="162" customHeight="1">
      <c r="A40" s="23"/>
      <c r="B40" s="29" t="s">
        <v>126</v>
      </c>
      <c r="C40" s="25" t="s">
        <v>36</v>
      </c>
      <c r="D40" s="25" t="s">
        <v>95</v>
      </c>
      <c r="E40" s="25" t="s">
        <v>101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 t="s">
        <v>80</v>
      </c>
      <c r="U40" s="30" t="s">
        <v>44</v>
      </c>
      <c r="V40" s="32">
        <v>2</v>
      </c>
      <c r="W40" s="8">
        <v>9</v>
      </c>
      <c r="X40" s="8">
        <v>12</v>
      </c>
      <c r="Y40" s="26" t="s">
        <v>44</v>
      </c>
      <c r="Z40" s="7">
        <v>1</v>
      </c>
      <c r="AA40" s="7">
        <v>1</v>
      </c>
    </row>
    <row r="41" spans="1:27" ht="151.5" customHeight="1">
      <c r="A41" s="23"/>
      <c r="B41" s="29" t="s">
        <v>127</v>
      </c>
      <c r="C41" s="25" t="s">
        <v>36</v>
      </c>
      <c r="D41" s="25" t="s">
        <v>95</v>
      </c>
      <c r="E41" s="25" t="s">
        <v>43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 t="s">
        <v>80</v>
      </c>
      <c r="U41" s="30" t="s">
        <v>44</v>
      </c>
      <c r="V41" s="32">
        <v>3</v>
      </c>
      <c r="W41" s="8">
        <v>9</v>
      </c>
      <c r="X41" s="8">
        <v>12</v>
      </c>
      <c r="Y41" s="26" t="s">
        <v>44</v>
      </c>
      <c r="Z41" s="7">
        <v>1</v>
      </c>
      <c r="AA41" s="7">
        <v>1</v>
      </c>
    </row>
    <row r="42" spans="1:27" ht="33.4" customHeight="1">
      <c r="A42" s="23"/>
      <c r="B42" s="27" t="s">
        <v>108</v>
      </c>
      <c r="C42" s="12" t="s">
        <v>15</v>
      </c>
      <c r="D42" s="12" t="s">
        <v>13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 t="s">
        <v>45</v>
      </c>
      <c r="V42" s="33">
        <f>V44</f>
        <v>1</v>
      </c>
      <c r="W42" s="21">
        <f>W44+W46</f>
        <v>39</v>
      </c>
      <c r="X42" s="21">
        <f>X44+X46</f>
        <v>42</v>
      </c>
      <c r="Y42" s="21" t="e">
        <f>Y44+Y46</f>
        <v>#VALUE!</v>
      </c>
      <c r="Z42" s="21">
        <f>Z44</f>
        <v>1</v>
      </c>
      <c r="AA42" s="21">
        <f>AA44</f>
        <v>1</v>
      </c>
    </row>
    <row r="43" spans="1:27" ht="21" customHeight="1">
      <c r="A43" s="23"/>
      <c r="B43" s="24" t="s">
        <v>110</v>
      </c>
      <c r="C43" s="25" t="s">
        <v>15</v>
      </c>
      <c r="D43" s="25" t="s">
        <v>107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 t="s">
        <v>47</v>
      </c>
      <c r="V43" s="32">
        <f>V44</f>
        <v>1</v>
      </c>
      <c r="W43" s="8">
        <v>30</v>
      </c>
      <c r="X43" s="8">
        <v>30</v>
      </c>
      <c r="Y43" s="8">
        <v>30</v>
      </c>
      <c r="Z43" s="8">
        <f>Z44</f>
        <v>1</v>
      </c>
      <c r="AA43" s="8">
        <f>AA44</f>
        <v>1</v>
      </c>
    </row>
    <row r="44" spans="1:27" ht="177.6" customHeight="1">
      <c r="A44" s="23"/>
      <c r="B44" s="29" t="s">
        <v>111</v>
      </c>
      <c r="C44" s="25" t="s">
        <v>15</v>
      </c>
      <c r="D44" s="25" t="s">
        <v>107</v>
      </c>
      <c r="E44" s="25" t="s">
        <v>109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 t="s">
        <v>80</v>
      </c>
      <c r="U44" s="30" t="s">
        <v>44</v>
      </c>
      <c r="V44" s="32">
        <v>1</v>
      </c>
      <c r="W44" s="8">
        <v>9</v>
      </c>
      <c r="X44" s="8">
        <v>12</v>
      </c>
      <c r="Y44" s="26" t="s">
        <v>44</v>
      </c>
      <c r="Z44" s="7">
        <v>1</v>
      </c>
      <c r="AA44" s="7">
        <v>1</v>
      </c>
    </row>
    <row r="45" spans="1:27" ht="33.4" customHeight="1">
      <c r="B45" s="27" t="s">
        <v>45</v>
      </c>
      <c r="C45" s="12" t="s">
        <v>46</v>
      </c>
      <c r="D45" s="12" t="s">
        <v>13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 t="s">
        <v>45</v>
      </c>
      <c r="V45" s="33">
        <f>V46+V48</f>
        <v>3780.6000000000004</v>
      </c>
      <c r="W45" s="21">
        <f t="shared" ref="W45:Y45" si="7">W46+W48</f>
        <v>694.8</v>
      </c>
      <c r="X45" s="21">
        <f t="shared" si="7"/>
        <v>597.4</v>
      </c>
      <c r="Y45" s="21" t="e">
        <f t="shared" si="7"/>
        <v>#VALUE!</v>
      </c>
      <c r="Z45" s="21">
        <f>Z46+Z48</f>
        <v>1797.3</v>
      </c>
      <c r="AA45" s="21">
        <f>AA46+AA48</f>
        <v>1763.6</v>
      </c>
    </row>
    <row r="46" spans="1:27" ht="21" customHeight="1">
      <c r="A46" s="23"/>
      <c r="B46" s="24" t="s">
        <v>47</v>
      </c>
      <c r="C46" s="25" t="s">
        <v>46</v>
      </c>
      <c r="D46" s="25" t="s">
        <v>34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 t="s">
        <v>47</v>
      </c>
      <c r="V46" s="32">
        <f>V47</f>
        <v>158</v>
      </c>
      <c r="W46" s="8">
        <v>30</v>
      </c>
      <c r="X46" s="8">
        <v>30</v>
      </c>
      <c r="Y46" s="8">
        <v>30</v>
      </c>
      <c r="Z46" s="8">
        <f>Z47</f>
        <v>30</v>
      </c>
      <c r="AA46" s="8">
        <f>AA6</f>
        <v>0</v>
      </c>
    </row>
    <row r="47" spans="1:27" ht="203.45" customHeight="1">
      <c r="A47" s="23"/>
      <c r="B47" s="9" t="s">
        <v>90</v>
      </c>
      <c r="C47" s="25" t="s">
        <v>46</v>
      </c>
      <c r="D47" s="25" t="s">
        <v>34</v>
      </c>
      <c r="E47" s="25" t="s">
        <v>48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 t="s">
        <v>80</v>
      </c>
      <c r="U47" s="30" t="s">
        <v>49</v>
      </c>
      <c r="V47" s="32">
        <v>158</v>
      </c>
      <c r="W47" s="8">
        <v>30</v>
      </c>
      <c r="X47" s="8">
        <v>30</v>
      </c>
      <c r="Y47" s="26" t="s">
        <v>49</v>
      </c>
      <c r="Z47" s="7">
        <v>30</v>
      </c>
      <c r="AA47" s="7">
        <v>0</v>
      </c>
    </row>
    <row r="48" spans="1:27" ht="28.15" customHeight="1">
      <c r="A48" s="23"/>
      <c r="B48" s="24" t="s">
        <v>50</v>
      </c>
      <c r="C48" s="25" t="s">
        <v>46</v>
      </c>
      <c r="D48" s="25" t="s">
        <v>36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 t="s">
        <v>50</v>
      </c>
      <c r="V48" s="32">
        <f>V49+V50+V51+V52+V53+V54+V55</f>
        <v>3622.6000000000004</v>
      </c>
      <c r="W48" s="8">
        <f>W49+W50+W52</f>
        <v>664.8</v>
      </c>
      <c r="X48" s="8">
        <f>X49+X50+X52</f>
        <v>567.4</v>
      </c>
      <c r="Y48" s="8" t="e">
        <f>Y49+Y50+Y52</f>
        <v>#VALUE!</v>
      </c>
      <c r="Z48" s="8">
        <f>Z49+Z50+Z51+Z52+Z53+Z54+Z55</f>
        <v>1767.3</v>
      </c>
      <c r="AA48" s="8">
        <f>AA49+AA50+AA51+AA52+AA53+AA54+AA55</f>
        <v>1763.6</v>
      </c>
    </row>
    <row r="49" spans="1:27" ht="174.6" customHeight="1">
      <c r="A49" s="23"/>
      <c r="B49" s="43" t="s">
        <v>51</v>
      </c>
      <c r="C49" s="44" t="s">
        <v>46</v>
      </c>
      <c r="D49" s="44" t="s">
        <v>36</v>
      </c>
      <c r="E49" s="44" t="s">
        <v>52</v>
      </c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 t="s">
        <v>80</v>
      </c>
      <c r="U49" s="45" t="s">
        <v>51</v>
      </c>
      <c r="V49" s="32">
        <v>1714.7</v>
      </c>
      <c r="W49" s="32">
        <v>119.1</v>
      </c>
      <c r="X49" s="32">
        <v>119.7</v>
      </c>
      <c r="Y49" s="46" t="s">
        <v>51</v>
      </c>
      <c r="Z49" s="37">
        <v>1658.5</v>
      </c>
      <c r="AA49" s="37">
        <v>1724.8</v>
      </c>
    </row>
    <row r="50" spans="1:27" ht="162.6" customHeight="1">
      <c r="A50" s="23"/>
      <c r="B50" s="29" t="s">
        <v>53</v>
      </c>
      <c r="C50" s="25" t="s">
        <v>46</v>
      </c>
      <c r="D50" s="25" t="s">
        <v>36</v>
      </c>
      <c r="E50" s="25" t="s">
        <v>54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 t="s">
        <v>80</v>
      </c>
      <c r="U50" s="30" t="s">
        <v>53</v>
      </c>
      <c r="V50" s="32">
        <v>509.1</v>
      </c>
      <c r="W50" s="8">
        <v>328.7</v>
      </c>
      <c r="X50" s="8">
        <v>211.7</v>
      </c>
      <c r="Y50" s="26" t="s">
        <v>53</v>
      </c>
      <c r="Z50" s="7">
        <v>20</v>
      </c>
      <c r="AA50" s="7">
        <v>0</v>
      </c>
    </row>
    <row r="51" spans="1:27" ht="174.75" customHeight="1">
      <c r="A51" s="23"/>
      <c r="B51" s="29" t="s">
        <v>128</v>
      </c>
      <c r="C51" s="25" t="s">
        <v>46</v>
      </c>
      <c r="D51" s="25" t="s">
        <v>36</v>
      </c>
      <c r="E51" s="25" t="s">
        <v>123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 t="s">
        <v>113</v>
      </c>
      <c r="U51" s="30" t="s">
        <v>53</v>
      </c>
      <c r="V51" s="32">
        <v>28.8</v>
      </c>
      <c r="W51" s="8">
        <v>328.7</v>
      </c>
      <c r="X51" s="8">
        <v>211.7</v>
      </c>
      <c r="Y51" s="26" t="s">
        <v>53</v>
      </c>
      <c r="Z51" s="7">
        <v>28.8</v>
      </c>
      <c r="AA51" s="7">
        <v>28.8</v>
      </c>
    </row>
    <row r="52" spans="1:27" ht="192.6" customHeight="1">
      <c r="A52" s="23"/>
      <c r="B52" s="29" t="s">
        <v>55</v>
      </c>
      <c r="C52" s="25" t="s">
        <v>46</v>
      </c>
      <c r="D52" s="25" t="s">
        <v>36</v>
      </c>
      <c r="E52" s="25" t="s">
        <v>56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 t="s">
        <v>80</v>
      </c>
      <c r="U52" s="30" t="s">
        <v>55</v>
      </c>
      <c r="V52" s="32">
        <v>1133</v>
      </c>
      <c r="W52" s="8">
        <v>217</v>
      </c>
      <c r="X52" s="8">
        <v>236</v>
      </c>
      <c r="Y52" s="26" t="s">
        <v>55</v>
      </c>
      <c r="Z52" s="7">
        <v>60</v>
      </c>
      <c r="AA52" s="7">
        <v>10</v>
      </c>
    </row>
    <row r="53" spans="1:27" ht="153.75" customHeight="1">
      <c r="A53" s="23"/>
      <c r="B53" s="34" t="s">
        <v>130</v>
      </c>
      <c r="C53" s="25" t="s">
        <v>46</v>
      </c>
      <c r="D53" s="25" t="s">
        <v>36</v>
      </c>
      <c r="E53" s="25" t="s">
        <v>102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 t="s">
        <v>80</v>
      </c>
      <c r="U53" s="30"/>
      <c r="V53" s="32">
        <v>30</v>
      </c>
      <c r="W53" s="8"/>
      <c r="X53" s="8"/>
      <c r="Y53" s="26"/>
      <c r="Z53" s="7">
        <v>0</v>
      </c>
      <c r="AA53" s="7">
        <v>0</v>
      </c>
    </row>
    <row r="54" spans="1:27" ht="203.25" customHeight="1">
      <c r="A54" s="23"/>
      <c r="B54" s="29" t="s">
        <v>120</v>
      </c>
      <c r="C54" s="25" t="s">
        <v>46</v>
      </c>
      <c r="D54" s="25" t="s">
        <v>36</v>
      </c>
      <c r="E54" s="25" t="s">
        <v>118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 t="s">
        <v>80</v>
      </c>
      <c r="U54" s="30"/>
      <c r="V54" s="32">
        <v>5</v>
      </c>
      <c r="W54" s="8"/>
      <c r="X54" s="8"/>
      <c r="Y54" s="26"/>
      <c r="Z54" s="7">
        <v>0</v>
      </c>
      <c r="AA54" s="7">
        <v>0</v>
      </c>
    </row>
    <row r="55" spans="1:27" ht="180.75" customHeight="1">
      <c r="A55" s="23"/>
      <c r="B55" s="29" t="s">
        <v>141</v>
      </c>
      <c r="C55" s="25" t="s">
        <v>46</v>
      </c>
      <c r="D55" s="25" t="s">
        <v>36</v>
      </c>
      <c r="E55" s="25" t="s">
        <v>140</v>
      </c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 t="s">
        <v>80</v>
      </c>
      <c r="U55" s="30"/>
      <c r="V55" s="32">
        <v>202</v>
      </c>
      <c r="W55" s="8"/>
      <c r="X55" s="8"/>
      <c r="Y55" s="26"/>
      <c r="Z55" s="7">
        <v>0</v>
      </c>
      <c r="AA55" s="7">
        <v>0</v>
      </c>
    </row>
    <row r="56" spans="1:27" ht="21" customHeight="1">
      <c r="A56" s="23"/>
      <c r="B56" s="27" t="s">
        <v>57</v>
      </c>
      <c r="C56" s="12" t="s">
        <v>58</v>
      </c>
      <c r="D56" s="12" t="s">
        <v>13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 t="s">
        <v>57</v>
      </c>
      <c r="V56" s="33">
        <f>V57</f>
        <v>112</v>
      </c>
      <c r="W56" s="21">
        <v>25</v>
      </c>
      <c r="X56" s="21">
        <v>25</v>
      </c>
      <c r="Y56" s="28" t="s">
        <v>57</v>
      </c>
      <c r="Z56" s="10">
        <f>Z58</f>
        <v>10</v>
      </c>
      <c r="AA56" s="10">
        <f>AA58</f>
        <v>0</v>
      </c>
    </row>
    <row r="57" spans="1:27" ht="33.4" customHeight="1">
      <c r="A57" s="23"/>
      <c r="B57" s="24" t="s">
        <v>59</v>
      </c>
      <c r="C57" s="25" t="s">
        <v>58</v>
      </c>
      <c r="D57" s="25" t="s">
        <v>46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 t="s">
        <v>59</v>
      </c>
      <c r="V57" s="32">
        <f>V58</f>
        <v>112</v>
      </c>
      <c r="W57" s="8">
        <v>24.2</v>
      </c>
      <c r="X57" s="8">
        <v>24.2</v>
      </c>
      <c r="Y57" s="8">
        <v>24.2</v>
      </c>
      <c r="Z57" s="8">
        <f>Z58</f>
        <v>10</v>
      </c>
      <c r="AA57" s="8">
        <f>AA58</f>
        <v>0</v>
      </c>
    </row>
    <row r="58" spans="1:27" ht="179.25" customHeight="1">
      <c r="A58" s="23"/>
      <c r="B58" s="29" t="s">
        <v>122</v>
      </c>
      <c r="C58" s="25" t="s">
        <v>58</v>
      </c>
      <c r="D58" s="25" t="s">
        <v>46</v>
      </c>
      <c r="E58" s="25" t="s">
        <v>132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 t="s">
        <v>80</v>
      </c>
      <c r="U58" s="30" t="s">
        <v>60</v>
      </c>
      <c r="V58" s="32">
        <v>112</v>
      </c>
      <c r="W58" s="8">
        <v>25</v>
      </c>
      <c r="X58" s="8">
        <v>25</v>
      </c>
      <c r="Y58" s="26" t="s">
        <v>60</v>
      </c>
      <c r="Z58" s="7">
        <v>10</v>
      </c>
      <c r="AA58" s="7">
        <v>0</v>
      </c>
    </row>
    <row r="59" spans="1:27" ht="16.7" customHeight="1">
      <c r="A59" s="23"/>
      <c r="B59" s="27" t="s">
        <v>61</v>
      </c>
      <c r="C59" s="12" t="s">
        <v>62</v>
      </c>
      <c r="D59" s="12" t="s">
        <v>13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61</v>
      </c>
      <c r="V59" s="33">
        <f>V61</f>
        <v>20</v>
      </c>
      <c r="W59" s="21">
        <v>10</v>
      </c>
      <c r="X59" s="21">
        <v>10</v>
      </c>
      <c r="Y59" s="28" t="s">
        <v>61</v>
      </c>
      <c r="Z59" s="10">
        <f>Z60</f>
        <v>2</v>
      </c>
      <c r="AA59" s="10">
        <f>AA60</f>
        <v>2</v>
      </c>
    </row>
    <row r="60" spans="1:27" ht="46.5" customHeight="1">
      <c r="A60" s="23"/>
      <c r="B60" s="24" t="s">
        <v>63</v>
      </c>
      <c r="C60" s="25" t="s">
        <v>62</v>
      </c>
      <c r="D60" s="25" t="s">
        <v>46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 t="s">
        <v>63</v>
      </c>
      <c r="V60" s="32">
        <f>V61</f>
        <v>20</v>
      </c>
      <c r="W60" s="8">
        <v>10</v>
      </c>
      <c r="X60" s="8">
        <v>10</v>
      </c>
      <c r="Y60" s="26" t="s">
        <v>63</v>
      </c>
      <c r="Z60" s="7">
        <f>Z61</f>
        <v>2</v>
      </c>
      <c r="AA60" s="7">
        <f>AA61</f>
        <v>2</v>
      </c>
    </row>
    <row r="61" spans="1:27" ht="122.45" customHeight="1">
      <c r="A61" s="23"/>
      <c r="B61" s="24" t="s">
        <v>64</v>
      </c>
      <c r="C61" s="25" t="s">
        <v>62</v>
      </c>
      <c r="D61" s="25" t="s">
        <v>46</v>
      </c>
      <c r="E61" s="25" t="s">
        <v>65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 t="s">
        <v>80</v>
      </c>
      <c r="U61" s="25" t="s">
        <v>64</v>
      </c>
      <c r="V61" s="32">
        <v>20</v>
      </c>
      <c r="W61" s="8">
        <v>10</v>
      </c>
      <c r="X61" s="8">
        <v>10</v>
      </c>
      <c r="Y61" s="26" t="s">
        <v>64</v>
      </c>
      <c r="Z61" s="7">
        <v>2</v>
      </c>
      <c r="AA61" s="7">
        <v>2</v>
      </c>
    </row>
    <row r="62" spans="1:27" ht="23.45" customHeight="1">
      <c r="A62" s="23"/>
      <c r="B62" s="27" t="s">
        <v>66</v>
      </c>
      <c r="C62" s="12" t="s">
        <v>67</v>
      </c>
      <c r="D62" s="12" t="s">
        <v>13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 t="s">
        <v>66</v>
      </c>
      <c r="V62" s="33">
        <f>V63</f>
        <v>5207.5</v>
      </c>
      <c r="W62" s="21">
        <v>819.3</v>
      </c>
      <c r="X62" s="21">
        <v>819.3</v>
      </c>
      <c r="Y62" s="28" t="s">
        <v>66</v>
      </c>
      <c r="Z62" s="31">
        <f>Z63</f>
        <v>3891.1</v>
      </c>
      <c r="AA62" s="31">
        <f>AA63</f>
        <v>3403</v>
      </c>
    </row>
    <row r="63" spans="1:27" ht="25.15" customHeight="1">
      <c r="A63" s="23"/>
      <c r="B63" s="24" t="s">
        <v>68</v>
      </c>
      <c r="C63" s="25" t="s">
        <v>67</v>
      </c>
      <c r="D63" s="25" t="s">
        <v>12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 t="s">
        <v>68</v>
      </c>
      <c r="V63" s="33">
        <f>V64+V65+V66+V67</f>
        <v>5207.5</v>
      </c>
      <c r="W63" s="21" t="e">
        <f>#REF!</f>
        <v>#REF!</v>
      </c>
      <c r="X63" s="21" t="e">
        <f>#REF!</f>
        <v>#REF!</v>
      </c>
      <c r="Y63" s="21" t="e">
        <f>#REF!</f>
        <v>#REF!</v>
      </c>
      <c r="Z63" s="21">
        <f>Z64+Z65+Z66+Z67</f>
        <v>3891.1</v>
      </c>
      <c r="AA63" s="21">
        <f>AA64+AA65+AA66+AA67</f>
        <v>3403</v>
      </c>
    </row>
    <row r="64" spans="1:27" ht="135" customHeight="1">
      <c r="A64" s="23"/>
      <c r="B64" s="29" t="s">
        <v>69</v>
      </c>
      <c r="C64" s="25" t="s">
        <v>67</v>
      </c>
      <c r="D64" s="25" t="s">
        <v>12</v>
      </c>
      <c r="E64" s="25" t="s">
        <v>70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 t="s">
        <v>88</v>
      </c>
      <c r="U64" s="30" t="s">
        <v>69</v>
      </c>
      <c r="V64" s="32">
        <v>4991.5</v>
      </c>
      <c r="W64" s="8">
        <v>819.3</v>
      </c>
      <c r="X64" s="8">
        <v>819.3</v>
      </c>
      <c r="Y64" s="26" t="s">
        <v>69</v>
      </c>
      <c r="Z64" s="7">
        <v>3891.1</v>
      </c>
      <c r="AA64" s="7">
        <v>3403</v>
      </c>
    </row>
    <row r="65" spans="1:27" ht="135" customHeight="1">
      <c r="A65" s="23"/>
      <c r="B65" s="29" t="s">
        <v>69</v>
      </c>
      <c r="C65" s="25" t="s">
        <v>67</v>
      </c>
      <c r="D65" s="25" t="s">
        <v>12</v>
      </c>
      <c r="E65" s="25" t="s">
        <v>70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 t="s">
        <v>80</v>
      </c>
      <c r="U65" s="30" t="s">
        <v>69</v>
      </c>
      <c r="V65" s="32">
        <v>15</v>
      </c>
      <c r="W65" s="8">
        <v>819.3</v>
      </c>
      <c r="X65" s="8">
        <v>819.3</v>
      </c>
      <c r="Y65" s="26" t="s">
        <v>69</v>
      </c>
      <c r="Z65" s="7">
        <v>0</v>
      </c>
      <c r="AA65" s="7">
        <v>0</v>
      </c>
    </row>
    <row r="66" spans="1:27" ht="91.5" customHeight="1">
      <c r="A66" s="23"/>
      <c r="B66" s="29" t="s">
        <v>142</v>
      </c>
      <c r="C66" s="25" t="s">
        <v>67</v>
      </c>
      <c r="D66" s="25" t="s">
        <v>12</v>
      </c>
      <c r="E66" s="25" t="s">
        <v>143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 t="s">
        <v>88</v>
      </c>
      <c r="U66" s="30" t="s">
        <v>69</v>
      </c>
      <c r="V66" s="32">
        <v>196</v>
      </c>
      <c r="W66" s="8">
        <v>819.3</v>
      </c>
      <c r="X66" s="8">
        <v>819.3</v>
      </c>
      <c r="Y66" s="26" t="s">
        <v>69</v>
      </c>
      <c r="Z66" s="7">
        <v>0</v>
      </c>
      <c r="AA66" s="7">
        <v>0</v>
      </c>
    </row>
    <row r="67" spans="1:27" ht="135" customHeight="1">
      <c r="A67" s="23"/>
      <c r="B67" s="29" t="s">
        <v>121</v>
      </c>
      <c r="C67" s="25" t="s">
        <v>67</v>
      </c>
      <c r="D67" s="25" t="s">
        <v>12</v>
      </c>
      <c r="E67" s="25" t="s">
        <v>117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 t="s">
        <v>88</v>
      </c>
      <c r="U67" s="30" t="s">
        <v>69</v>
      </c>
      <c r="V67" s="32">
        <v>5</v>
      </c>
      <c r="W67" s="8">
        <v>819.3</v>
      </c>
      <c r="X67" s="8">
        <v>819.3</v>
      </c>
      <c r="Y67" s="26" t="s">
        <v>69</v>
      </c>
      <c r="Z67" s="7">
        <v>0</v>
      </c>
      <c r="AA67" s="7">
        <v>0</v>
      </c>
    </row>
    <row r="68" spans="1:27" ht="28.5" customHeight="1">
      <c r="B68" s="11" t="s">
        <v>94</v>
      </c>
      <c r="C68" s="12" t="s">
        <v>95</v>
      </c>
      <c r="D68" s="12" t="s">
        <v>13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3"/>
      <c r="V68" s="33">
        <f>V69</f>
        <v>91</v>
      </c>
      <c r="W68" s="21"/>
      <c r="X68" s="21"/>
      <c r="Y68" s="28"/>
      <c r="Z68" s="10">
        <f>Z69</f>
        <v>90.1</v>
      </c>
      <c r="AA68" s="10">
        <f>AA69</f>
        <v>90.1</v>
      </c>
    </row>
    <row r="69" spans="1:27" ht="26.25" customHeight="1">
      <c r="B69" s="29" t="s">
        <v>96</v>
      </c>
      <c r="C69" s="25" t="s">
        <v>95</v>
      </c>
      <c r="D69" s="25" t="s">
        <v>12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30"/>
      <c r="V69" s="32">
        <f>V70</f>
        <v>91</v>
      </c>
      <c r="W69" s="8"/>
      <c r="X69" s="8"/>
      <c r="Y69" s="26"/>
      <c r="Z69" s="7">
        <f>Z70</f>
        <v>90.1</v>
      </c>
      <c r="AA69" s="7">
        <f>AA70</f>
        <v>90.1</v>
      </c>
    </row>
    <row r="70" spans="1:27" ht="129" customHeight="1">
      <c r="B70" s="9" t="s">
        <v>115</v>
      </c>
      <c r="C70" s="25" t="s">
        <v>95</v>
      </c>
      <c r="D70" s="25" t="s">
        <v>12</v>
      </c>
      <c r="E70" s="25" t="s">
        <v>97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 t="s">
        <v>134</v>
      </c>
      <c r="U70" s="30"/>
      <c r="V70" s="32">
        <v>91</v>
      </c>
      <c r="W70" s="8"/>
      <c r="X70" s="8"/>
      <c r="Y70" s="26"/>
      <c r="Z70" s="7">
        <v>90.1</v>
      </c>
      <c r="AA70" s="7">
        <v>90.1</v>
      </c>
    </row>
    <row r="71" spans="1:27" ht="23.45" customHeight="1">
      <c r="A71" s="23"/>
      <c r="B71" s="27" t="s">
        <v>71</v>
      </c>
      <c r="C71" s="12" t="s">
        <v>72</v>
      </c>
      <c r="D71" s="12" t="s">
        <v>13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 t="s">
        <v>71</v>
      </c>
      <c r="V71" s="33">
        <f>V72</f>
        <v>6</v>
      </c>
      <c r="W71" s="21">
        <v>30</v>
      </c>
      <c r="X71" s="21">
        <v>30</v>
      </c>
      <c r="Y71" s="28" t="s">
        <v>71</v>
      </c>
      <c r="Z71" s="10">
        <f>Z72</f>
        <v>1</v>
      </c>
      <c r="AA71" s="10">
        <f>AA72</f>
        <v>5</v>
      </c>
    </row>
    <row r="72" spans="1:27" ht="28.15" customHeight="1">
      <c r="A72" s="23"/>
      <c r="B72" s="24" t="s">
        <v>73</v>
      </c>
      <c r="C72" s="25" t="s">
        <v>72</v>
      </c>
      <c r="D72" s="25" t="s">
        <v>12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 t="s">
        <v>73</v>
      </c>
      <c r="V72" s="32">
        <f>V73</f>
        <v>6</v>
      </c>
      <c r="W72" s="8">
        <v>30</v>
      </c>
      <c r="X72" s="8">
        <v>30</v>
      </c>
      <c r="Y72" s="26" t="s">
        <v>73</v>
      </c>
      <c r="Z72" s="7">
        <f>Z73</f>
        <v>1</v>
      </c>
      <c r="AA72" s="7">
        <f>AA73</f>
        <v>5</v>
      </c>
    </row>
    <row r="73" spans="1:27" ht="151.9" customHeight="1">
      <c r="A73" s="23"/>
      <c r="B73" s="29" t="s">
        <v>74</v>
      </c>
      <c r="C73" s="25" t="s">
        <v>72</v>
      </c>
      <c r="D73" s="25" t="s">
        <v>12</v>
      </c>
      <c r="E73" s="25" t="s">
        <v>75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 t="s">
        <v>80</v>
      </c>
      <c r="U73" s="30" t="s">
        <v>74</v>
      </c>
      <c r="V73" s="32">
        <v>6</v>
      </c>
      <c r="W73" s="8">
        <v>30</v>
      </c>
      <c r="X73" s="8">
        <v>30</v>
      </c>
      <c r="Y73" s="26" t="s">
        <v>74</v>
      </c>
      <c r="Z73" s="7">
        <v>1</v>
      </c>
      <c r="AA73" s="7">
        <v>5</v>
      </c>
    </row>
    <row r="76" spans="1:27" ht="18.75" customHeight="1">
      <c r="B76" s="2" t="s">
        <v>89</v>
      </c>
    </row>
    <row r="77" spans="1:27" ht="0.75" hidden="1" customHeight="1"/>
    <row r="78" spans="1:27" ht="21.75" customHeight="1">
      <c r="B78" s="2" t="s">
        <v>136</v>
      </c>
      <c r="C78" s="2" t="s">
        <v>135</v>
      </c>
    </row>
  </sheetData>
  <mergeCells count="20">
    <mergeCell ref="C11:C12"/>
    <mergeCell ref="T11:T12"/>
    <mergeCell ref="E11:S12"/>
    <mergeCell ref="B11:B12"/>
    <mergeCell ref="U11:U12"/>
    <mergeCell ref="D11:D12"/>
    <mergeCell ref="C1:AA1"/>
    <mergeCell ref="C5:AA5"/>
    <mergeCell ref="B6:AA6"/>
    <mergeCell ref="V10:AA10"/>
    <mergeCell ref="B8:Y8"/>
    <mergeCell ref="C4:AA4"/>
    <mergeCell ref="C2:AA2"/>
    <mergeCell ref="C3:AA3"/>
    <mergeCell ref="V11:V12"/>
    <mergeCell ref="Y11:Y12"/>
    <mergeCell ref="X11:X12"/>
    <mergeCell ref="Z11:Z12"/>
    <mergeCell ref="AA11:AA12"/>
    <mergeCell ref="W11:W12"/>
  </mergeCells>
  <pageMargins left="0.39370078740157483" right="0.39370078740157483" top="0.59055118110236227" bottom="0.59055118110236227" header="0.39370078740157483" footer="0.39370078740157483"/>
  <pageSetup paperSize="9" scale="37" fitToHeight="0" orientation="portrait" r:id="rId1"/>
  <headerFooter alignWithMargins="0"/>
  <rowBreaks count="4" manualBreakCount="4">
    <brk id="24" max="26" man="1"/>
    <brk id="36" max="26" man="1"/>
    <brk id="50" max="26" man="1"/>
    <brk id="70" max="26" man="1"/>
  </rowBreaks>
  <colBreaks count="1" manualBreakCount="1">
    <brk id="27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2022-12-26T06:58:10Z</cp:lastPrinted>
  <dcterms:created xsi:type="dcterms:W3CDTF">2017-02-21T11:06:02Z</dcterms:created>
  <dcterms:modified xsi:type="dcterms:W3CDTF">2023-02-06T07:53:06Z</dcterms:modified>
</cp:coreProperties>
</file>