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875" activeTab="4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3'!$A$1:$M$38</definedName>
    <definedName name="_xlnm.Print_Area" localSheetId="2">'прил. 4'!$A$1:$F$23</definedName>
  </definedNames>
  <calcPr calcId="125725"/>
</workbook>
</file>

<file path=xl/calcChain.xml><?xml version="1.0" encoding="utf-8"?>
<calcChain xmlns="http://schemas.openxmlformats.org/spreadsheetml/2006/main">
  <c r="N10" i="21"/>
  <c r="M10"/>
  <c r="N12"/>
  <c r="N26"/>
  <c r="M12"/>
  <c r="M26"/>
  <c r="H10"/>
  <c r="H158"/>
  <c r="H157"/>
  <c r="H152"/>
  <c r="H150"/>
  <c r="H145"/>
  <c r="H141"/>
  <c r="H137"/>
  <c r="H133"/>
  <c r="H126"/>
  <c r="H125"/>
  <c r="H117"/>
  <c r="H73"/>
  <c r="H109"/>
  <c r="H110"/>
  <c r="H108"/>
  <c r="H107"/>
  <c r="H106"/>
  <c r="H74"/>
  <c r="H60"/>
  <c r="H59"/>
  <c r="H58"/>
  <c r="H57"/>
  <c r="H56"/>
  <c r="H55"/>
  <c r="H54"/>
  <c r="H52"/>
  <c r="H51"/>
  <c r="H49"/>
  <c r="H47"/>
  <c r="H45"/>
  <c r="G12" l="1"/>
  <c r="G26"/>
  <c r="F10"/>
  <c r="F12" l="1"/>
  <c r="F26"/>
  <c r="E10" l="1"/>
  <c r="D10"/>
  <c r="C12"/>
  <c r="E12"/>
  <c r="D12"/>
  <c r="E26"/>
  <c r="D26"/>
  <c r="C47"/>
  <c r="C26" l="1"/>
  <c r="K118" l="1"/>
  <c r="K117"/>
  <c r="K116" s="1"/>
  <c r="K111"/>
  <c r="K110"/>
  <c r="K109" s="1"/>
  <c r="K77"/>
  <c r="K76"/>
  <c r="K75"/>
  <c r="K74"/>
  <c r="K73" s="1"/>
  <c r="K72"/>
  <c r="K71"/>
  <c r="K70" s="1"/>
  <c r="K69"/>
  <c r="K68"/>
  <c r="K67" s="1"/>
  <c r="K66"/>
  <c r="K65"/>
  <c r="K64" s="1"/>
  <c r="K63"/>
  <c r="K62"/>
  <c r="K61" s="1"/>
  <c r="K60"/>
  <c r="K59"/>
  <c r="K57"/>
  <c r="K56"/>
  <c r="K55"/>
  <c r="K52"/>
  <c r="K53"/>
  <c r="K51"/>
  <c r="D103"/>
  <c r="E103"/>
  <c r="F103"/>
  <c r="G103"/>
  <c r="H103"/>
  <c r="M103"/>
  <c r="N103"/>
  <c r="D106"/>
  <c r="E106"/>
  <c r="F106"/>
  <c r="G106"/>
  <c r="M106"/>
  <c r="N106"/>
  <c r="D109"/>
  <c r="E109"/>
  <c r="F109"/>
  <c r="G109"/>
  <c r="J109"/>
  <c r="M109"/>
  <c r="N109"/>
  <c r="D113"/>
  <c r="E113"/>
  <c r="F113"/>
  <c r="G113"/>
  <c r="H113"/>
  <c r="M113"/>
  <c r="N113"/>
  <c r="D116"/>
  <c r="E116"/>
  <c r="F116"/>
  <c r="G116"/>
  <c r="H116"/>
  <c r="J116"/>
  <c r="M116"/>
  <c r="N116"/>
  <c r="D126"/>
  <c r="E126"/>
  <c r="F126"/>
  <c r="G126"/>
  <c r="M126"/>
  <c r="N126"/>
  <c r="D83"/>
  <c r="E83"/>
  <c r="F83"/>
  <c r="G83"/>
  <c r="H83"/>
  <c r="M83"/>
  <c r="N83"/>
  <c r="C78"/>
  <c r="D49"/>
  <c r="E49"/>
  <c r="F49"/>
  <c r="G49"/>
  <c r="J49"/>
  <c r="M49"/>
  <c r="N49"/>
  <c r="D54"/>
  <c r="E54"/>
  <c r="F54"/>
  <c r="G54"/>
  <c r="J54"/>
  <c r="M54"/>
  <c r="N54"/>
  <c r="D58"/>
  <c r="E58"/>
  <c r="F58"/>
  <c r="G58"/>
  <c r="J58"/>
  <c r="M58"/>
  <c r="N58"/>
  <c r="D61"/>
  <c r="E61"/>
  <c r="F61"/>
  <c r="G61"/>
  <c r="H61"/>
  <c r="J61"/>
  <c r="M61"/>
  <c r="N61"/>
  <c r="D64"/>
  <c r="E64"/>
  <c r="F64"/>
  <c r="G64"/>
  <c r="H64"/>
  <c r="J64"/>
  <c r="M64"/>
  <c r="N64"/>
  <c r="D67"/>
  <c r="E67"/>
  <c r="F67"/>
  <c r="G67"/>
  <c r="H67"/>
  <c r="J67"/>
  <c r="M67"/>
  <c r="N67"/>
  <c r="D70"/>
  <c r="E70"/>
  <c r="F70"/>
  <c r="G70"/>
  <c r="H70"/>
  <c r="J70"/>
  <c r="M70"/>
  <c r="N70"/>
  <c r="D73"/>
  <c r="E73"/>
  <c r="F73"/>
  <c r="G73"/>
  <c r="J73"/>
  <c r="M73"/>
  <c r="N73"/>
  <c r="C73"/>
  <c r="C54"/>
  <c r="H31"/>
  <c r="M31"/>
  <c r="N31"/>
  <c r="C126"/>
  <c r="C116"/>
  <c r="C113"/>
  <c r="C109"/>
  <c r="C106"/>
  <c r="C103"/>
  <c r="G93"/>
  <c r="F93"/>
  <c r="E93"/>
  <c r="D93"/>
  <c r="C93"/>
  <c r="E78"/>
  <c r="C70"/>
  <c r="C67"/>
  <c r="C64"/>
  <c r="C61"/>
  <c r="C58"/>
  <c r="C49"/>
  <c r="G33"/>
  <c r="F33"/>
  <c r="E33"/>
  <c r="E31" s="1"/>
  <c r="D33"/>
  <c r="C33"/>
  <c r="K54" l="1"/>
  <c r="C102"/>
  <c r="M102"/>
  <c r="E102"/>
  <c r="K58"/>
  <c r="K49"/>
  <c r="H102"/>
  <c r="D102"/>
  <c r="F102"/>
  <c r="N102"/>
  <c r="G102"/>
  <c r="M47"/>
  <c r="E47"/>
  <c r="N47"/>
  <c r="J47"/>
  <c r="J45" s="1"/>
  <c r="F47"/>
  <c r="G47"/>
  <c r="D47"/>
  <c r="D31"/>
  <c r="F31"/>
  <c r="C31"/>
  <c r="C10" s="1"/>
  <c r="G31"/>
  <c r="G10" s="1"/>
  <c r="F78"/>
  <c r="G78"/>
  <c r="C83"/>
  <c r="D78"/>
  <c r="M45" l="1"/>
  <c r="K47"/>
  <c r="K45" s="1"/>
  <c r="N45"/>
  <c r="F45"/>
  <c r="E45"/>
  <c r="E159" s="1"/>
  <c r="G45"/>
  <c r="G159" s="1"/>
  <c r="D45"/>
  <c r="D159" s="1"/>
  <c r="F159"/>
  <c r="C45"/>
  <c r="C159" s="1"/>
  <c r="G45" i="18"/>
  <c r="F45"/>
  <c r="F33" s="1"/>
  <c r="E45"/>
  <c r="E33" s="1"/>
  <c r="G33"/>
  <c r="G24"/>
  <c r="F24"/>
  <c r="E24"/>
  <c r="G16"/>
  <c r="F16"/>
  <c r="E16"/>
  <c r="D45"/>
  <c r="D33" s="1"/>
  <c r="D13" s="1"/>
  <c r="C45"/>
  <c r="C33" s="1"/>
  <c r="D24"/>
  <c r="C24"/>
  <c r="D16"/>
  <c r="C16"/>
  <c r="C13" l="1"/>
  <c r="G13"/>
  <c r="E13"/>
  <c r="F13"/>
</calcChain>
</file>

<file path=xl/sharedStrings.xml><?xml version="1.0" encoding="utf-8"?>
<sst xmlns="http://schemas.openxmlformats.org/spreadsheetml/2006/main" count="895" uniqueCount="367">
  <si>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</si>
  <si>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</si>
  <si>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</si>
  <si>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</si>
  <si>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</si>
  <si>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</si>
  <si>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</si>
  <si>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</si>
  <si>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</si>
  <si>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</si>
  <si>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</si>
  <si>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</si>
  <si>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</si>
  <si>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</si>
  <si>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</si>
  <si>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</si>
  <si>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</si>
  <si>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</si>
  <si>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</si>
  <si>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</si>
  <si>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</si>
  <si>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</si>
  <si>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</si>
  <si>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</si>
  <si>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</si>
  <si>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</si>
  <si>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</si>
  <si>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</si>
  <si>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</si>
  <si>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</si>
  <si>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</si>
  <si>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</si>
  <si>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</si>
  <si>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>Исполнитель Ф.И.О. тел.______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</si>
  <si>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</si>
  <si>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</si>
  <si>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</si>
  <si>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</si>
  <si>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</si>
  <si>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</si>
  <si>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</si>
  <si>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</si>
  <si>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</si>
  <si>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</si>
  <si>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</si>
  <si>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Фактическое исполнение за отчетный год</t>
  </si>
  <si>
    <t>Годовой план на __.__.20__ (текущего финансового года)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</si>
  <si>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</si>
  <si>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</si>
  <si>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</si>
  <si>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</si>
  <si>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</si>
  <si>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</si>
  <si>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</si>
  <si>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</si>
  <si>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</si>
  <si>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</si>
  <si>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</si>
  <si>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</si>
  <si>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</si>
  <si>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</si>
  <si>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</si>
  <si>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</si>
  <si>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</si>
  <si>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</si>
  <si>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</si>
  <si>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</si>
  <si>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</si>
  <si>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</si>
  <si>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</si>
  <si>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</si>
  <si>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</si>
  <si>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</si>
  <si>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</si>
  <si>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</si>
  <si>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</si>
  <si>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</si>
  <si>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</si>
  <si>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</si>
  <si>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</si>
  <si>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</si>
  <si>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</si>
  <si>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</si>
  <si>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</si>
  <si>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</si>
  <si>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</si>
  <si>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</si>
  <si>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</si>
  <si>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</si>
  <si>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</si>
  <si>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</si>
  <si>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</si>
  <si>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</si>
  <si>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</si>
  <si>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</si>
  <si>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</si>
  <si>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</si>
  <si>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</si>
  <si>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</si>
  <si>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</si>
  <si>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</si>
  <si>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</si>
  <si>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</si>
  <si>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</si>
  <si>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</si>
  <si>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</si>
  <si>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</si>
  <si>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</si>
  <si>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</si>
  <si>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</si>
  <si>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</si>
  <si>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</si>
  <si>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</si>
  <si>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</si>
  <si>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</si>
  <si>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</si>
  <si>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</si>
  <si>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</si>
  <si>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</si>
  <si>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</si>
  <si>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</si>
  <si>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</si>
  <si>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</si>
  <si>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</si>
  <si>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</si>
  <si>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</si>
  <si>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</si>
  <si>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</si>
  <si>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</si>
  <si>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</si>
  <si>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</si>
  <si>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</si>
  <si>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</si>
  <si>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</si>
  <si>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</si>
  <si>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</si>
  <si>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</si>
  <si>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</si>
  <si>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</si>
  <si>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</si>
  <si>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</si>
  <si>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</si>
  <si>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</si>
  <si>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</si>
  <si>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</si>
  <si>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</si>
  <si>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</si>
  <si>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</si>
  <si>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</si>
  <si>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</si>
  <si>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</si>
  <si>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</si>
  <si>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</si>
  <si>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</si>
  <si>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</si>
  <si>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</si>
  <si>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</si>
  <si>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</si>
  <si>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</si>
  <si>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</si>
  <si>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</si>
  <si>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</si>
  <si>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</si>
  <si>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</si>
  <si>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</si>
  <si>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</si>
  <si>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</si>
  <si>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</si>
  <si>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</si>
  <si>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</si>
  <si>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</si>
  <si>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</si>
  <si>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</si>
  <si>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</si>
  <si>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</si>
  <si>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</si>
  <si>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</si>
  <si>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</si>
  <si>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</si>
  <si>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</si>
  <si>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</si>
  <si>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</si>
  <si>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</si>
  <si>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</si>
  <si>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</si>
  <si>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</si>
  <si>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</si>
  <si>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</si>
  <si>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</si>
  <si>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</si>
  <si>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</si>
  <si>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</si>
  <si>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</si>
  <si>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</si>
  <si>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</si>
  <si>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</si>
  <si>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</si>
  <si>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</si>
  <si>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</si>
  <si>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</si>
  <si>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</si>
  <si>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</si>
  <si>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</si>
  <si>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</si>
  <si>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</si>
  <si>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</si>
  <si>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</si>
  <si>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</si>
  <si>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</si>
  <si>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</si>
  <si>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</si>
  <si>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</si>
  <si>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</si>
  <si>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</si>
  <si>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</si>
  <si>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</si>
  <si>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</si>
  <si>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</si>
  <si>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</si>
  <si>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</si>
  <si>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</si>
  <si>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</si>
  <si>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</si>
  <si>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</si>
  <si>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</si>
  <si>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</si>
  <si>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</si>
  <si>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</si>
  <si>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</si>
  <si>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</si>
  <si>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</si>
  <si>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</si>
  <si>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</si>
  <si>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</si>
  <si>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</si>
  <si>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</si>
  <si>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</si>
  <si>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</si>
  <si>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</si>
  <si>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</si>
  <si>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</si>
  <si>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</si>
  <si>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</si>
  <si>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</si>
  <si>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</si>
  <si>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</si>
  <si>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</si>
  <si>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</si>
  <si>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</si>
  <si>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</si>
  <si>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</si>
  <si>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</si>
  <si>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</si>
  <si>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</si>
  <si>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</si>
  <si>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</si>
  <si>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</si>
  <si>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</si>
  <si>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</si>
  <si>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</si>
  <si>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</si>
  <si>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</si>
  <si>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</si>
  <si>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</si>
  <si>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</si>
  <si>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</si>
  <si>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</si>
  <si>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</si>
  <si>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</si>
  <si>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</si>
  <si>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</si>
  <si>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</si>
  <si>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</si>
  <si>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</si>
  <si>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</si>
  <si>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</si>
  <si>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</si>
  <si>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</si>
  <si>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</si>
  <si>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</si>
  <si>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</si>
  <si>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</si>
  <si>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</si>
  <si>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</si>
  <si>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</si>
  <si>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</si>
  <si>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</si>
  <si>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</si>
  <si>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</si>
  <si>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</si>
  <si>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</si>
  <si>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</si>
  <si>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</si>
  <si>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</si>
  <si>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</si>
  <si>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</si>
  <si>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</si>
  <si>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</si>
  <si>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</si>
  <si>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</si>
  <si>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</si>
  <si>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</si>
  <si>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</si>
  <si>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</si>
  <si>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</si>
  <si>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</si>
  <si>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</si>
  <si>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</si>
  <si>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</si>
  <si>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</si>
  <si>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</si>
  <si>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</si>
  <si>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</si>
  <si>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</si>
  <si>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</si>
  <si>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 xml:space="preserve">
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</si>
  <si>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</si>
  <si>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</si>
  <si>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</si>
  <si>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</si>
  <si>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</si>
  <si>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</si>
  <si>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</si>
  <si>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</si>
  <si>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</si>
  <si>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</si>
  <si>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</si>
  <si>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</si>
  <si>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</si>
  <si>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</si>
  <si>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</si>
  <si>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</si>
  <si>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</si>
  <si>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</si>
  <si>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</si>
  <si>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</si>
  <si>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</si>
  <si>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</si>
  <si>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</si>
  <si>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</si>
  <si>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</si>
  <si>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</si>
  <si>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</si>
  <si>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</si>
  <si>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</si>
  <si>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</si>
  <si>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</si>
  <si>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</si>
  <si>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</si>
  <si>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</si>
  <si>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</si>
  <si>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</si>
  <si>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</si>
  <si>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</si>
  <si>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</si>
  <si>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</si>
  <si>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</si>
  <si>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</si>
  <si>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Справочно:
объем средств, предусмотренных в бюджетах поселений за счет субсидий из областного бюджета и собственных средств на их софинансирование (в разрезе поселений)</t>
  </si>
  <si>
    <t>Бюджет Новоцимлянского сельского поселения</t>
  </si>
  <si>
    <t>Текущий 2022 год</t>
  </si>
  <si>
    <t>Темп роста к плану текущего 2022 года, в %</t>
  </si>
  <si>
    <t>Доходы от использования имущества, находящегося в государственной и муниципальной собственности</t>
  </si>
  <si>
    <t>Доходы, поступающие в порядке возмещения расходов, понесенных в связи с эксплуатацией имущества сельских поселений</t>
  </si>
  <si>
    <t>Штрафы и санкции</t>
  </si>
  <si>
    <t>Инициативные платежи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</si>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</sst>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5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20" fillId="0" borderId="1" xfId="0" applyFont="1" applyFill="1" applyBorder="1" applyAlignment="1">
      <alignment horizontal="center" vertical="center" wrapText="1"/>
    </xf>
    <xf numFmtId="166" fontId="34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 wrapText="1"/>
    </xf>
    <xf numFmtId="166" fontId="28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right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159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N158" sqref="N158"/>
    </sheetView>
  </sheetViews>
  <sheetFormatPr defaultColWidth="9.140625" defaultRowHeight="15"/>
  <cols>
    <col min="1" max="1" width="8" style="43" customWidth="1"/>
    <col min="2" max="2" width="34.140625" style="43" customWidth="1"/>
    <col min="3" max="3" width="18.5703125" style="44" customWidth="1"/>
    <col min="4" max="5" width="15.5703125" style="44" customWidth="1"/>
    <col min="6" max="6" width="13.140625" style="44" customWidth="1"/>
    <col min="7" max="8" width="15.42578125" style="44" customWidth="1"/>
    <col min="9" max="9" width="15.28515625" style="44" customWidth="1"/>
    <col min="10" max="10" width="15.42578125" style="39" customWidth="1"/>
    <col min="11" max="11" width="14.28515625" style="40" customWidth="1"/>
    <col min="12" max="12" width="19.28515625" style="39" customWidth="1"/>
    <col min="13" max="13" width="12.140625" style="39" customWidth="1"/>
    <col min="14" max="14" width="14.7109375" style="39" customWidth="1"/>
    <col min="15" max="16384" width="9.140625" style="39"/>
  </cols>
  <sheetData>
    <row r="1" spans="1:14" ht="72" customHeight="1">
      <c r="K1" s="150" t="s">
        <v>353</v>
      </c>
      <c r="L1" s="150"/>
      <c r="M1" s="150"/>
      <c r="N1" s="150"/>
    </row>
    <row r="2" spans="1:14">
      <c r="C2" s="44" t="s">
        <v>34</v>
      </c>
      <c r="F2" s="45" t="s">
        <v>20</v>
      </c>
      <c r="G2" s="45"/>
      <c r="H2" s="45"/>
      <c r="I2" s="45"/>
      <c r="J2" s="94"/>
    </row>
    <row r="3" spans="1:14" s="35" customFormat="1" ht="22.5" customHeight="1">
      <c r="A3" s="151" t="s">
        <v>359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4" spans="1:14" s="35" customFormat="1" ht="19.5" customHeight="1">
      <c r="A4" s="153" t="s">
        <v>30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</row>
    <row r="5" spans="1:14" s="35" customFormat="1" ht="15.75" customHeight="1">
      <c r="A5" s="36"/>
      <c r="B5" s="36"/>
      <c r="C5" s="37"/>
      <c r="D5" s="38"/>
      <c r="E5" s="38"/>
      <c r="F5" s="126"/>
      <c r="G5" s="126"/>
      <c r="H5" s="126"/>
      <c r="I5" s="152" t="s">
        <v>10</v>
      </c>
      <c r="J5" s="152"/>
      <c r="K5" s="152"/>
      <c r="L5" s="152"/>
      <c r="M5" s="152"/>
      <c r="N5" s="152"/>
    </row>
    <row r="6" spans="1:14" ht="17.25" customHeight="1">
      <c r="A6" s="154" t="s">
        <v>3</v>
      </c>
      <c r="B6" s="149" t="s">
        <v>31</v>
      </c>
      <c r="C6" s="148" t="s">
        <v>300</v>
      </c>
      <c r="D6" s="149" t="s">
        <v>360</v>
      </c>
      <c r="E6" s="149"/>
      <c r="F6" s="149"/>
      <c r="G6" s="149" t="s">
        <v>36</v>
      </c>
      <c r="H6" s="148" t="s">
        <v>361</v>
      </c>
      <c r="I6" s="148" t="s">
        <v>321</v>
      </c>
      <c r="J6" s="149" t="s">
        <v>320</v>
      </c>
      <c r="K6" s="148" t="s">
        <v>335</v>
      </c>
      <c r="L6" s="148" t="s">
        <v>322</v>
      </c>
      <c r="M6" s="149" t="s">
        <v>40</v>
      </c>
      <c r="N6" s="149" t="s">
        <v>41</v>
      </c>
    </row>
    <row r="7" spans="1:14" ht="31.15" customHeight="1">
      <c r="A7" s="154"/>
      <c r="B7" s="149"/>
      <c r="C7" s="148"/>
      <c r="D7" s="149" t="s">
        <v>19</v>
      </c>
      <c r="E7" s="149" t="s">
        <v>301</v>
      </c>
      <c r="F7" s="149" t="s">
        <v>302</v>
      </c>
      <c r="G7" s="149"/>
      <c r="H7" s="148"/>
      <c r="I7" s="148"/>
      <c r="J7" s="149"/>
      <c r="K7" s="148"/>
      <c r="L7" s="148"/>
      <c r="M7" s="149"/>
      <c r="N7" s="149"/>
    </row>
    <row r="8" spans="1:14" ht="97.5" customHeight="1">
      <c r="A8" s="154"/>
      <c r="B8" s="149"/>
      <c r="C8" s="148"/>
      <c r="D8" s="149"/>
      <c r="E8" s="149"/>
      <c r="F8" s="149"/>
      <c r="G8" s="149"/>
      <c r="H8" s="148"/>
      <c r="I8" s="148"/>
      <c r="J8" s="149"/>
      <c r="K8" s="148"/>
      <c r="L8" s="148"/>
      <c r="M8" s="149"/>
      <c r="N8" s="149"/>
    </row>
    <row r="9" spans="1:14" s="131" customFormat="1" ht="12">
      <c r="A9" s="127" t="s">
        <v>4</v>
      </c>
      <c r="B9" s="127" t="s">
        <v>6</v>
      </c>
      <c r="C9" s="128">
        <v>3</v>
      </c>
      <c r="D9" s="128">
        <v>4</v>
      </c>
      <c r="E9" s="128">
        <v>5</v>
      </c>
      <c r="F9" s="128">
        <v>6</v>
      </c>
      <c r="G9" s="128">
        <v>7</v>
      </c>
      <c r="H9" s="128">
        <v>8</v>
      </c>
      <c r="I9" s="128">
        <v>9</v>
      </c>
      <c r="J9" s="128">
        <v>10</v>
      </c>
      <c r="K9" s="129" t="s">
        <v>323</v>
      </c>
      <c r="L9" s="130">
        <v>12</v>
      </c>
      <c r="M9" s="130">
        <v>13</v>
      </c>
      <c r="N9" s="130">
        <v>14</v>
      </c>
    </row>
    <row r="10" spans="1:14" ht="14.25" customHeight="1">
      <c r="A10" s="95" t="s">
        <v>20</v>
      </c>
      <c r="B10" s="96" t="s">
        <v>101</v>
      </c>
      <c r="C10" s="97">
        <f>C12+C31+C39+C44</f>
        <v>13504.599999999999</v>
      </c>
      <c r="D10" s="97">
        <f>D12+D31+D39+D44</f>
        <v>14013.199999999999</v>
      </c>
      <c r="E10" s="97">
        <f>E12+E31+E39+E44</f>
        <v>11187</v>
      </c>
      <c r="F10" s="97">
        <f>F12+F31+F39+F44</f>
        <v>14021.5</v>
      </c>
      <c r="G10" s="97">
        <f>G12+G31+G44</f>
        <v>11992.3</v>
      </c>
      <c r="H10" s="142">
        <f>G10/D10*100</f>
        <v>85.578597322524473</v>
      </c>
      <c r="I10" s="99" t="s">
        <v>47</v>
      </c>
      <c r="J10" s="99" t="s">
        <v>47</v>
      </c>
      <c r="K10" s="99" t="s">
        <v>47</v>
      </c>
      <c r="L10" s="99" t="s">
        <v>47</v>
      </c>
      <c r="M10" s="137">
        <f>M12+M31+M44</f>
        <v>11445.899999999998</v>
      </c>
      <c r="N10" s="137">
        <f>N12+N31+N44</f>
        <v>11384.9</v>
      </c>
    </row>
    <row r="11" spans="1:14">
      <c r="A11" s="95" t="s">
        <v>20</v>
      </c>
      <c r="B11" s="98" t="s">
        <v>102</v>
      </c>
      <c r="C11" s="99"/>
      <c r="D11" s="141"/>
      <c r="E11" s="118"/>
      <c r="F11" s="118"/>
      <c r="G11" s="118"/>
      <c r="H11" s="143"/>
      <c r="I11" s="99"/>
      <c r="J11" s="99"/>
      <c r="K11" s="116"/>
      <c r="L11" s="99"/>
      <c r="M11" s="106"/>
      <c r="N11" s="106"/>
    </row>
    <row r="12" spans="1:14" ht="30">
      <c r="A12" s="95">
        <v>1</v>
      </c>
      <c r="B12" s="100" t="s">
        <v>103</v>
      </c>
      <c r="C12" s="101">
        <f>C16+C21+C23+C24+C25+C26</f>
        <v>4555.6000000000004</v>
      </c>
      <c r="D12" s="141">
        <f>D16+D21+D23+D24+D25+D26</f>
        <v>3596.2</v>
      </c>
      <c r="E12" s="118">
        <f>E16+E21+E23+E24+E25+E26</f>
        <v>1714.4</v>
      </c>
      <c r="F12" s="118">
        <f>F16+F21+F23+F24+F25+F26</f>
        <v>3604.5</v>
      </c>
      <c r="G12" s="118">
        <f>G16+G21+G23+G24+G25+G26</f>
        <v>4125.3</v>
      </c>
      <c r="H12" s="143">
        <v>114.7</v>
      </c>
      <c r="I12" s="99" t="s">
        <v>47</v>
      </c>
      <c r="J12" s="99" t="s">
        <v>47</v>
      </c>
      <c r="K12" s="99" t="s">
        <v>47</v>
      </c>
      <c r="L12" s="99" t="s">
        <v>47</v>
      </c>
      <c r="M12" s="106">
        <f>M16+M21+M23+M24+M25+M26</f>
        <v>5609.5999999999995</v>
      </c>
      <c r="N12" s="106">
        <f>N16+N21+N23+N24+N25+N26</f>
        <v>6131.1</v>
      </c>
    </row>
    <row r="13" spans="1:14" s="49" customFormat="1">
      <c r="A13" s="95" t="s">
        <v>20</v>
      </c>
      <c r="B13" s="102" t="s">
        <v>104</v>
      </c>
      <c r="C13" s="101"/>
      <c r="D13" s="141"/>
      <c r="E13" s="118"/>
      <c r="F13" s="118"/>
      <c r="G13" s="118"/>
      <c r="H13" s="143"/>
      <c r="I13" s="99" t="s">
        <v>47</v>
      </c>
      <c r="J13" s="99" t="s">
        <v>47</v>
      </c>
      <c r="K13" s="99" t="s">
        <v>47</v>
      </c>
      <c r="L13" s="99" t="s">
        <v>47</v>
      </c>
      <c r="M13" s="106"/>
      <c r="N13" s="106"/>
    </row>
    <row r="14" spans="1:14" s="49" customFormat="1">
      <c r="A14" s="95" t="s">
        <v>20</v>
      </c>
      <c r="B14" s="102" t="s">
        <v>105</v>
      </c>
      <c r="C14" s="101"/>
      <c r="D14" s="141"/>
      <c r="E14" s="118"/>
      <c r="F14" s="118"/>
      <c r="G14" s="118"/>
      <c r="H14" s="143"/>
      <c r="I14" s="99" t="s">
        <v>47</v>
      </c>
      <c r="J14" s="99" t="s">
        <v>47</v>
      </c>
      <c r="K14" s="99" t="s">
        <v>47</v>
      </c>
      <c r="L14" s="99" t="s">
        <v>47</v>
      </c>
      <c r="M14" s="106"/>
      <c r="N14" s="106"/>
    </row>
    <row r="15" spans="1:14" s="49" customFormat="1">
      <c r="A15" s="95"/>
      <c r="B15" s="115" t="s">
        <v>318</v>
      </c>
      <c r="C15" s="101"/>
      <c r="D15" s="141"/>
      <c r="E15" s="118"/>
      <c r="F15" s="118"/>
      <c r="G15" s="118"/>
      <c r="H15" s="143"/>
      <c r="I15" s="99"/>
      <c r="J15" s="99"/>
      <c r="K15" s="99"/>
      <c r="L15" s="99"/>
      <c r="M15" s="106"/>
      <c r="N15" s="106"/>
    </row>
    <row r="16" spans="1:14" s="49" customFormat="1">
      <c r="A16" s="95"/>
      <c r="B16" s="100" t="s">
        <v>317</v>
      </c>
      <c r="C16" s="101">
        <v>578.79999999999995</v>
      </c>
      <c r="D16" s="141">
        <v>641.5</v>
      </c>
      <c r="E16" s="118">
        <v>275.10000000000002</v>
      </c>
      <c r="F16" s="118">
        <v>641.5</v>
      </c>
      <c r="G16" s="118">
        <v>634</v>
      </c>
      <c r="H16" s="143">
        <v>98.8</v>
      </c>
      <c r="I16" s="99" t="s">
        <v>47</v>
      </c>
      <c r="J16" s="99" t="s">
        <v>47</v>
      </c>
      <c r="K16" s="99" t="s">
        <v>47</v>
      </c>
      <c r="L16" s="99" t="s">
        <v>47</v>
      </c>
      <c r="M16" s="106">
        <v>640</v>
      </c>
      <c r="N16" s="106">
        <v>675</v>
      </c>
    </row>
    <row r="17" spans="1:14" s="49" customFormat="1" ht="30">
      <c r="A17" s="95" t="s">
        <v>20</v>
      </c>
      <c r="B17" s="100" t="s">
        <v>314</v>
      </c>
      <c r="C17" s="101"/>
      <c r="D17" s="141"/>
      <c r="E17" s="118"/>
      <c r="F17" s="118"/>
      <c r="G17" s="118"/>
      <c r="H17" s="143"/>
      <c r="I17" s="99" t="s">
        <v>47</v>
      </c>
      <c r="J17" s="99" t="s">
        <v>47</v>
      </c>
      <c r="K17" s="99" t="s">
        <v>47</v>
      </c>
      <c r="L17" s="99" t="s">
        <v>47</v>
      </c>
      <c r="M17" s="106"/>
      <c r="N17" s="106"/>
    </row>
    <row r="18" spans="1:14" s="49" customFormat="1" ht="17.25" customHeight="1">
      <c r="A18" s="95"/>
      <c r="B18" s="100" t="s">
        <v>307</v>
      </c>
      <c r="C18" s="101"/>
      <c r="D18" s="141"/>
      <c r="E18" s="118"/>
      <c r="F18" s="118"/>
      <c r="G18" s="118"/>
      <c r="H18" s="143"/>
      <c r="I18" s="99" t="s">
        <v>47</v>
      </c>
      <c r="J18" s="99" t="s">
        <v>47</v>
      </c>
      <c r="K18" s="99" t="s">
        <v>47</v>
      </c>
      <c r="L18" s="99" t="s">
        <v>47</v>
      </c>
      <c r="M18" s="106"/>
      <c r="N18" s="106"/>
    </row>
    <row r="19" spans="1:14" s="49" customFormat="1" ht="45">
      <c r="A19" s="95"/>
      <c r="B19" s="100" t="s">
        <v>316</v>
      </c>
      <c r="C19" s="101"/>
      <c r="D19" s="141"/>
      <c r="E19" s="118"/>
      <c r="F19" s="118"/>
      <c r="G19" s="118"/>
      <c r="H19" s="143"/>
      <c r="I19" s="99" t="s">
        <v>47</v>
      </c>
      <c r="J19" s="99" t="s">
        <v>47</v>
      </c>
      <c r="K19" s="99" t="s">
        <v>47</v>
      </c>
      <c r="L19" s="99" t="s">
        <v>47</v>
      </c>
      <c r="M19" s="106"/>
      <c r="N19" s="106"/>
    </row>
    <row r="20" spans="1:14" s="49" customFormat="1" ht="17.25" customHeight="1">
      <c r="A20" s="95"/>
      <c r="B20" s="100" t="s">
        <v>308</v>
      </c>
      <c r="C20" s="101"/>
      <c r="D20" s="141"/>
      <c r="E20" s="118"/>
      <c r="F20" s="118"/>
      <c r="G20" s="118"/>
      <c r="H20" s="143"/>
      <c r="I20" s="99" t="s">
        <v>47</v>
      </c>
      <c r="J20" s="99" t="s">
        <v>47</v>
      </c>
      <c r="K20" s="99" t="s">
        <v>47</v>
      </c>
      <c r="L20" s="99" t="s">
        <v>47</v>
      </c>
      <c r="M20" s="106"/>
      <c r="N20" s="106"/>
    </row>
    <row r="21" spans="1:14" s="49" customFormat="1" ht="17.25" customHeight="1">
      <c r="A21" s="95"/>
      <c r="B21" s="100" t="s">
        <v>309</v>
      </c>
      <c r="C21" s="101">
        <v>1820.8</v>
      </c>
      <c r="D21" s="141">
        <v>704</v>
      </c>
      <c r="E21" s="118">
        <v>712.3</v>
      </c>
      <c r="F21" s="118">
        <v>712.3</v>
      </c>
      <c r="G21" s="118">
        <v>1075</v>
      </c>
      <c r="H21" s="143">
        <v>152.69999999999999</v>
      </c>
      <c r="I21" s="99" t="s">
        <v>47</v>
      </c>
      <c r="J21" s="99" t="s">
        <v>47</v>
      </c>
      <c r="K21" s="99" t="s">
        <v>47</v>
      </c>
      <c r="L21" s="99" t="s">
        <v>47</v>
      </c>
      <c r="M21" s="106">
        <v>2485</v>
      </c>
      <c r="N21" s="106">
        <v>2900</v>
      </c>
    </row>
    <row r="22" spans="1:14" s="49" customFormat="1" ht="33" customHeight="1">
      <c r="A22" s="95"/>
      <c r="B22" s="100" t="s">
        <v>310</v>
      </c>
      <c r="C22" s="99" t="s">
        <v>315</v>
      </c>
      <c r="D22" s="141"/>
      <c r="E22" s="118"/>
      <c r="F22" s="118"/>
      <c r="G22" s="118"/>
      <c r="H22" s="143"/>
      <c r="I22" s="99" t="s">
        <v>47</v>
      </c>
      <c r="J22" s="99" t="s">
        <v>47</v>
      </c>
      <c r="K22" s="99" t="s">
        <v>47</v>
      </c>
      <c r="L22" s="99" t="s">
        <v>47</v>
      </c>
      <c r="M22" s="106"/>
      <c r="N22" s="106"/>
    </row>
    <row r="23" spans="1:14" s="49" customFormat="1" ht="17.25" customHeight="1">
      <c r="A23" s="95"/>
      <c r="B23" s="100" t="s">
        <v>311</v>
      </c>
      <c r="C23" s="101">
        <v>151.80000000000001</v>
      </c>
      <c r="D23" s="141">
        <v>182</v>
      </c>
      <c r="E23" s="118">
        <v>3.7</v>
      </c>
      <c r="F23" s="118">
        <v>182</v>
      </c>
      <c r="G23" s="118">
        <v>236</v>
      </c>
      <c r="H23" s="143">
        <v>129.69999999999999</v>
      </c>
      <c r="I23" s="99" t="s">
        <v>47</v>
      </c>
      <c r="J23" s="99" t="s">
        <v>47</v>
      </c>
      <c r="K23" s="99" t="s">
        <v>47</v>
      </c>
      <c r="L23" s="99" t="s">
        <v>47</v>
      </c>
      <c r="M23" s="106">
        <v>256</v>
      </c>
      <c r="N23" s="106">
        <v>279</v>
      </c>
    </row>
    <row r="24" spans="1:14" s="49" customFormat="1" ht="17.25" customHeight="1">
      <c r="A24" s="95"/>
      <c r="B24" s="100" t="s">
        <v>312</v>
      </c>
      <c r="C24" s="101">
        <v>1666.9</v>
      </c>
      <c r="D24" s="141">
        <v>1741</v>
      </c>
      <c r="E24" s="118">
        <v>504.6</v>
      </c>
      <c r="F24" s="118">
        <v>1741</v>
      </c>
      <c r="G24" s="118">
        <v>1846</v>
      </c>
      <c r="H24" s="143">
        <v>106</v>
      </c>
      <c r="I24" s="99" t="s">
        <v>47</v>
      </c>
      <c r="J24" s="99" t="s">
        <v>47</v>
      </c>
      <c r="K24" s="99" t="s">
        <v>47</v>
      </c>
      <c r="L24" s="99" t="s">
        <v>47</v>
      </c>
      <c r="M24" s="106">
        <v>1880</v>
      </c>
      <c r="N24" s="106">
        <v>1915</v>
      </c>
    </row>
    <row r="25" spans="1:14" s="49" customFormat="1" ht="17.25" customHeight="1">
      <c r="A25" s="95"/>
      <c r="B25" s="100" t="s">
        <v>313</v>
      </c>
      <c r="C25" s="101">
        <v>32.5</v>
      </c>
      <c r="D25" s="141">
        <v>19.100000000000001</v>
      </c>
      <c r="E25" s="118">
        <v>6.7</v>
      </c>
      <c r="F25" s="118">
        <v>19.100000000000001</v>
      </c>
      <c r="G25" s="118">
        <v>19.899999999999999</v>
      </c>
      <c r="H25" s="143">
        <v>104.2</v>
      </c>
      <c r="I25" s="99" t="s">
        <v>47</v>
      </c>
      <c r="J25" s="99" t="s">
        <v>47</v>
      </c>
      <c r="K25" s="99" t="s">
        <v>47</v>
      </c>
      <c r="L25" s="99" t="s">
        <v>47</v>
      </c>
      <c r="M25" s="106">
        <v>20.7</v>
      </c>
      <c r="N25" s="106">
        <v>21.5</v>
      </c>
    </row>
    <row r="26" spans="1:14" s="49" customFormat="1" ht="36" customHeight="1">
      <c r="A26" s="95"/>
      <c r="B26" s="100" t="s">
        <v>319</v>
      </c>
      <c r="C26" s="101">
        <f>C27+C28+C29+C30</f>
        <v>304.79999999999995</v>
      </c>
      <c r="D26" s="141">
        <f>D27+D28+D29</f>
        <v>308.60000000000002</v>
      </c>
      <c r="E26" s="118">
        <f>E27+E28+E29</f>
        <v>212</v>
      </c>
      <c r="F26" s="118">
        <f>F27+F28+F29</f>
        <v>308.60000000000002</v>
      </c>
      <c r="G26" s="118">
        <f>G27+G28+G29</f>
        <v>314.39999999999998</v>
      </c>
      <c r="H26" s="143">
        <v>101.9</v>
      </c>
      <c r="I26" s="99" t="s">
        <v>47</v>
      </c>
      <c r="J26" s="99" t="s">
        <v>47</v>
      </c>
      <c r="K26" s="99" t="s">
        <v>47</v>
      </c>
      <c r="L26" s="99" t="s">
        <v>47</v>
      </c>
      <c r="M26" s="106">
        <f>M27+M28+M29</f>
        <v>327.90000000000003</v>
      </c>
      <c r="N26" s="106">
        <f>N27+N28+N29</f>
        <v>340.6</v>
      </c>
    </row>
    <row r="27" spans="1:14" s="49" customFormat="1" ht="54.75" customHeight="1">
      <c r="A27" s="95"/>
      <c r="B27" s="100" t="s">
        <v>362</v>
      </c>
      <c r="C27" s="101">
        <v>173.9</v>
      </c>
      <c r="D27" s="141">
        <v>279.89999999999998</v>
      </c>
      <c r="E27" s="141">
        <v>199.1</v>
      </c>
      <c r="F27" s="141">
        <v>279.89999999999998</v>
      </c>
      <c r="G27" s="141">
        <v>283.89999999999998</v>
      </c>
      <c r="H27" s="143">
        <v>101.4</v>
      </c>
      <c r="I27" s="99">
        <v>0</v>
      </c>
      <c r="J27" s="99">
        <v>0</v>
      </c>
      <c r="K27" s="99"/>
      <c r="L27" s="99"/>
      <c r="M27" s="106">
        <v>296.2</v>
      </c>
      <c r="N27" s="106">
        <v>308.89999999999998</v>
      </c>
    </row>
    <row r="28" spans="1:14" s="49" customFormat="1" ht="62.25" customHeight="1">
      <c r="A28" s="95"/>
      <c r="B28" s="100" t="s">
        <v>363</v>
      </c>
      <c r="C28" s="101">
        <v>13.6</v>
      </c>
      <c r="D28" s="141">
        <v>17.100000000000001</v>
      </c>
      <c r="E28" s="141">
        <v>9.8000000000000007</v>
      </c>
      <c r="F28" s="141">
        <v>17.100000000000001</v>
      </c>
      <c r="G28" s="141">
        <v>18.399999999999999</v>
      </c>
      <c r="H28" s="143">
        <v>107.6</v>
      </c>
      <c r="I28" s="99">
        <v>0</v>
      </c>
      <c r="J28" s="99">
        <v>0</v>
      </c>
      <c r="K28" s="99"/>
      <c r="L28" s="99"/>
      <c r="M28" s="106">
        <v>19.100000000000001</v>
      </c>
      <c r="N28" s="106">
        <v>19.100000000000001</v>
      </c>
    </row>
    <row r="29" spans="1:14" s="49" customFormat="1" ht="31.5" customHeight="1">
      <c r="A29" s="95"/>
      <c r="B29" s="100" t="s">
        <v>364</v>
      </c>
      <c r="C29" s="101">
        <v>35.700000000000003</v>
      </c>
      <c r="D29" s="141">
        <v>11.6</v>
      </c>
      <c r="E29" s="141">
        <v>3.1</v>
      </c>
      <c r="F29" s="141">
        <v>11.6</v>
      </c>
      <c r="G29" s="141">
        <v>12.1</v>
      </c>
      <c r="H29" s="143">
        <v>104.3</v>
      </c>
      <c r="I29" s="99">
        <v>0</v>
      </c>
      <c r="J29" s="99">
        <v>0</v>
      </c>
      <c r="K29" s="99"/>
      <c r="L29" s="99"/>
      <c r="M29" s="106">
        <v>12.6</v>
      </c>
      <c r="N29" s="106">
        <v>12.6</v>
      </c>
    </row>
    <row r="30" spans="1:14" s="49" customFormat="1" ht="18.75" customHeight="1">
      <c r="A30" s="95"/>
      <c r="B30" s="100" t="s">
        <v>365</v>
      </c>
      <c r="C30" s="101">
        <v>81.599999999999994</v>
      </c>
      <c r="D30" s="141">
        <v>0</v>
      </c>
      <c r="E30" s="118">
        <v>0</v>
      </c>
      <c r="F30" s="118">
        <v>0</v>
      </c>
      <c r="G30" s="118">
        <v>0</v>
      </c>
      <c r="H30" s="143">
        <v>0</v>
      </c>
      <c r="I30" s="99">
        <v>0</v>
      </c>
      <c r="J30" s="99"/>
      <c r="K30" s="99"/>
      <c r="L30" s="99"/>
      <c r="M30" s="106"/>
      <c r="N30" s="106"/>
    </row>
    <row r="31" spans="1:14" s="49" customFormat="1">
      <c r="A31" s="95">
        <v>2</v>
      </c>
      <c r="B31" s="100" t="s">
        <v>106</v>
      </c>
      <c r="C31" s="99">
        <f>C32+C33+C36+C37</f>
        <v>7820.2</v>
      </c>
      <c r="D31" s="99">
        <f t="shared" ref="D31:N31" si="0">D32+D33+D36+D37</f>
        <v>7868.9</v>
      </c>
      <c r="E31" s="99">
        <f t="shared" si="0"/>
        <v>6926.2</v>
      </c>
      <c r="F31" s="99">
        <f t="shared" si="0"/>
        <v>7868.9</v>
      </c>
      <c r="G31" s="99">
        <f t="shared" si="0"/>
        <v>7856.2</v>
      </c>
      <c r="H31" s="144">
        <f t="shared" si="0"/>
        <v>100</v>
      </c>
      <c r="I31" s="99" t="s">
        <v>47</v>
      </c>
      <c r="J31" s="99" t="s">
        <v>47</v>
      </c>
      <c r="K31" s="99" t="s">
        <v>47</v>
      </c>
      <c r="L31" s="99" t="s">
        <v>47</v>
      </c>
      <c r="M31" s="99">
        <f t="shared" si="0"/>
        <v>5825.5</v>
      </c>
      <c r="N31" s="99">
        <f t="shared" si="0"/>
        <v>5243</v>
      </c>
    </row>
    <row r="32" spans="1:14" s="111" customFormat="1" ht="38.25">
      <c r="A32" s="107" t="s">
        <v>107</v>
      </c>
      <c r="B32" s="108" t="s">
        <v>108</v>
      </c>
      <c r="C32" s="109">
        <v>0</v>
      </c>
      <c r="D32" s="110"/>
      <c r="E32" s="110"/>
      <c r="F32" s="110"/>
      <c r="G32" s="110"/>
      <c r="H32" s="145"/>
      <c r="I32" s="99" t="s">
        <v>47</v>
      </c>
      <c r="J32" s="99" t="s">
        <v>47</v>
      </c>
      <c r="K32" s="99" t="s">
        <v>47</v>
      </c>
      <c r="L32" s="99" t="s">
        <v>47</v>
      </c>
      <c r="M32" s="106"/>
      <c r="N32" s="106"/>
    </row>
    <row r="33" spans="1:14" s="111" customFormat="1" ht="25.5">
      <c r="A33" s="107" t="s">
        <v>109</v>
      </c>
      <c r="B33" s="108" t="s">
        <v>110</v>
      </c>
      <c r="C33" s="112">
        <f>C34+C35</f>
        <v>7820.2</v>
      </c>
      <c r="D33" s="112">
        <f>D34+D35</f>
        <v>7856.2</v>
      </c>
      <c r="E33" s="112">
        <f t="shared" ref="E33:G33" si="1">E34+E35</f>
        <v>6913.5</v>
      </c>
      <c r="F33" s="112">
        <f t="shared" si="1"/>
        <v>7856.2</v>
      </c>
      <c r="G33" s="112">
        <f t="shared" si="1"/>
        <v>7856.2</v>
      </c>
      <c r="H33" s="146">
        <v>100</v>
      </c>
      <c r="I33" s="99" t="s">
        <v>47</v>
      </c>
      <c r="J33" s="99" t="s">
        <v>47</v>
      </c>
      <c r="K33" s="99" t="s">
        <v>47</v>
      </c>
      <c r="L33" s="99" t="s">
        <v>47</v>
      </c>
      <c r="M33" s="106">
        <v>5825.5</v>
      </c>
      <c r="N33" s="106">
        <v>5243</v>
      </c>
    </row>
    <row r="34" spans="1:14" s="111" customFormat="1">
      <c r="A34" s="107" t="s">
        <v>111</v>
      </c>
      <c r="B34" s="108" t="s">
        <v>339</v>
      </c>
      <c r="C34" s="109">
        <v>7820.2</v>
      </c>
      <c r="D34" s="110">
        <v>7856.2</v>
      </c>
      <c r="E34" s="110">
        <v>6913.5</v>
      </c>
      <c r="F34" s="110">
        <v>7856.2</v>
      </c>
      <c r="G34" s="110">
        <v>7856.2</v>
      </c>
      <c r="H34" s="145">
        <v>100</v>
      </c>
      <c r="I34" s="99" t="s">
        <v>47</v>
      </c>
      <c r="J34" s="99" t="s">
        <v>47</v>
      </c>
      <c r="K34" s="99" t="s">
        <v>47</v>
      </c>
      <c r="L34" s="99" t="s">
        <v>47</v>
      </c>
      <c r="M34" s="106">
        <v>5825.5</v>
      </c>
      <c r="N34" s="106">
        <v>5243</v>
      </c>
    </row>
    <row r="35" spans="1:14" s="111" customFormat="1" ht="25.5">
      <c r="A35" s="107" t="s">
        <v>112</v>
      </c>
      <c r="B35" s="108" t="s">
        <v>113</v>
      </c>
      <c r="C35" s="109"/>
      <c r="D35" s="110"/>
      <c r="E35" s="110"/>
      <c r="F35" s="110"/>
      <c r="G35" s="110"/>
      <c r="H35" s="145"/>
      <c r="I35" s="99" t="s">
        <v>47</v>
      </c>
      <c r="J35" s="99" t="s">
        <v>47</v>
      </c>
      <c r="K35" s="99" t="s">
        <v>47</v>
      </c>
      <c r="L35" s="99" t="s">
        <v>47</v>
      </c>
      <c r="M35" s="106"/>
      <c r="N35" s="106"/>
    </row>
    <row r="36" spans="1:14" s="111" customFormat="1" ht="51">
      <c r="A36" s="107" t="s">
        <v>114</v>
      </c>
      <c r="B36" s="108" t="s">
        <v>115</v>
      </c>
      <c r="C36" s="109">
        <v>0</v>
      </c>
      <c r="D36" s="110">
        <v>12.7</v>
      </c>
      <c r="E36" s="110">
        <v>12.7</v>
      </c>
      <c r="F36" s="110">
        <v>12.7</v>
      </c>
      <c r="G36" s="110">
        <v>0</v>
      </c>
      <c r="H36" s="145">
        <v>0</v>
      </c>
      <c r="I36" s="99" t="s">
        <v>47</v>
      </c>
      <c r="J36" s="99" t="s">
        <v>47</v>
      </c>
      <c r="K36" s="99" t="s">
        <v>47</v>
      </c>
      <c r="L36" s="99" t="s">
        <v>47</v>
      </c>
      <c r="M36" s="106"/>
      <c r="N36" s="106"/>
    </row>
    <row r="37" spans="1:14" s="111" customFormat="1">
      <c r="A37" s="107" t="s">
        <v>116</v>
      </c>
      <c r="B37" s="108" t="s">
        <v>117</v>
      </c>
      <c r="C37" s="109"/>
      <c r="D37" s="110"/>
      <c r="E37" s="110"/>
      <c r="F37" s="110"/>
      <c r="G37" s="110"/>
      <c r="H37" s="145"/>
      <c r="I37" s="99" t="s">
        <v>47</v>
      </c>
      <c r="J37" s="99" t="s">
        <v>47</v>
      </c>
      <c r="K37" s="99" t="s">
        <v>47</v>
      </c>
      <c r="L37" s="99" t="s">
        <v>47</v>
      </c>
      <c r="M37" s="106"/>
      <c r="N37" s="106"/>
    </row>
    <row r="38" spans="1:14" s="111" customFormat="1">
      <c r="A38" s="107"/>
      <c r="B38" s="108" t="s">
        <v>324</v>
      </c>
      <c r="C38" s="109"/>
      <c r="D38" s="110"/>
      <c r="E38" s="110"/>
      <c r="F38" s="110"/>
      <c r="G38" s="110"/>
      <c r="H38" s="145"/>
      <c r="I38" s="99" t="s">
        <v>47</v>
      </c>
      <c r="J38" s="99" t="s">
        <v>47</v>
      </c>
      <c r="K38" s="99" t="s">
        <v>47</v>
      </c>
      <c r="L38" s="99" t="s">
        <v>47</v>
      </c>
      <c r="M38" s="106"/>
      <c r="N38" s="106"/>
    </row>
    <row r="39" spans="1:14" s="49" customFormat="1" ht="30">
      <c r="A39" s="95">
        <v>3</v>
      </c>
      <c r="B39" s="100" t="s">
        <v>118</v>
      </c>
      <c r="C39" s="101">
        <v>1122</v>
      </c>
      <c r="D39" s="141">
        <v>2541</v>
      </c>
      <c r="E39" s="118">
        <v>2541.1</v>
      </c>
      <c r="F39" s="118">
        <v>2541</v>
      </c>
      <c r="G39" s="118">
        <v>0</v>
      </c>
      <c r="H39" s="143">
        <v>0</v>
      </c>
      <c r="I39" s="99" t="s">
        <v>47</v>
      </c>
      <c r="J39" s="99" t="s">
        <v>47</v>
      </c>
      <c r="K39" s="99" t="s">
        <v>47</v>
      </c>
      <c r="L39" s="99" t="s">
        <v>47</v>
      </c>
      <c r="M39" s="106"/>
      <c r="N39" s="106"/>
    </row>
    <row r="40" spans="1:14" s="49" customFormat="1">
      <c r="A40" s="95" t="s">
        <v>56</v>
      </c>
      <c r="B40" s="100" t="s">
        <v>119</v>
      </c>
      <c r="C40" s="101"/>
      <c r="D40" s="141"/>
      <c r="E40" s="118"/>
      <c r="F40" s="118"/>
      <c r="G40" s="118"/>
      <c r="H40" s="143"/>
      <c r="I40" s="99" t="s">
        <v>47</v>
      </c>
      <c r="J40" s="99" t="s">
        <v>47</v>
      </c>
      <c r="K40" s="99" t="s">
        <v>47</v>
      </c>
      <c r="L40" s="99" t="s">
        <v>47</v>
      </c>
      <c r="M40" s="106"/>
      <c r="N40" s="106"/>
    </row>
    <row r="41" spans="1:14" s="49" customFormat="1" ht="30">
      <c r="A41" s="95">
        <v>4</v>
      </c>
      <c r="B41" s="100" t="s">
        <v>120</v>
      </c>
      <c r="C41" s="101"/>
      <c r="D41" s="141"/>
      <c r="E41" s="118"/>
      <c r="F41" s="118"/>
      <c r="G41" s="118"/>
      <c r="H41" s="143"/>
      <c r="I41" s="99" t="s">
        <v>47</v>
      </c>
      <c r="J41" s="99" t="s">
        <v>47</v>
      </c>
      <c r="K41" s="99" t="s">
        <v>47</v>
      </c>
      <c r="L41" s="99" t="s">
        <v>47</v>
      </c>
      <c r="M41" s="106"/>
      <c r="N41" s="106"/>
    </row>
    <row r="42" spans="1:14" s="49" customFormat="1">
      <c r="A42" s="95">
        <v>5</v>
      </c>
      <c r="B42" s="100" t="s">
        <v>121</v>
      </c>
      <c r="C42" s="101"/>
      <c r="D42" s="141"/>
      <c r="E42" s="118"/>
      <c r="F42" s="118"/>
      <c r="G42" s="118"/>
      <c r="H42" s="143"/>
      <c r="I42" s="99" t="s">
        <v>47</v>
      </c>
      <c r="J42" s="99" t="s">
        <v>47</v>
      </c>
      <c r="K42" s="99" t="s">
        <v>47</v>
      </c>
      <c r="L42" s="99" t="s">
        <v>47</v>
      </c>
      <c r="M42" s="106"/>
      <c r="N42" s="106"/>
    </row>
    <row r="43" spans="1:14" s="49" customFormat="1" ht="30">
      <c r="A43" s="95">
        <v>6</v>
      </c>
      <c r="B43" s="100" t="s">
        <v>122</v>
      </c>
      <c r="C43" s="101"/>
      <c r="D43" s="141"/>
      <c r="E43" s="118"/>
      <c r="F43" s="118"/>
      <c r="G43" s="118"/>
      <c r="H43" s="143"/>
      <c r="I43" s="99" t="s">
        <v>47</v>
      </c>
      <c r="J43" s="99" t="s">
        <v>47</v>
      </c>
      <c r="K43" s="99" t="s">
        <v>47</v>
      </c>
      <c r="L43" s="99" t="s">
        <v>47</v>
      </c>
      <c r="M43" s="106"/>
      <c r="N43" s="106"/>
    </row>
    <row r="44" spans="1:14" s="49" customFormat="1">
      <c r="A44" s="95">
        <v>7</v>
      </c>
      <c r="B44" s="100" t="s">
        <v>123</v>
      </c>
      <c r="C44" s="101">
        <v>6.8</v>
      </c>
      <c r="D44" s="141">
        <v>7.1</v>
      </c>
      <c r="E44" s="118">
        <v>5.3</v>
      </c>
      <c r="F44" s="118">
        <v>7.1</v>
      </c>
      <c r="G44" s="118">
        <v>10.8</v>
      </c>
      <c r="H44" s="143">
        <v>152.1</v>
      </c>
      <c r="I44" s="99" t="s">
        <v>47</v>
      </c>
      <c r="J44" s="99" t="s">
        <v>47</v>
      </c>
      <c r="K44" s="99" t="s">
        <v>47</v>
      </c>
      <c r="L44" s="99" t="s">
        <v>47</v>
      </c>
      <c r="M44" s="106">
        <v>10.8</v>
      </c>
      <c r="N44" s="106">
        <v>10.8</v>
      </c>
    </row>
    <row r="45" spans="1:14" s="49" customFormat="1">
      <c r="A45" s="95" t="s">
        <v>20</v>
      </c>
      <c r="B45" s="96" t="s">
        <v>124</v>
      </c>
      <c r="C45" s="97">
        <f t="shared" ref="C45:N45" si="2">C47+C78+C83+C93+C102</f>
        <v>10963.599999999999</v>
      </c>
      <c r="D45" s="97">
        <f t="shared" si="2"/>
        <v>14013.2</v>
      </c>
      <c r="E45" s="97">
        <f t="shared" si="2"/>
        <v>8543.4</v>
      </c>
      <c r="F45" s="97">
        <f t="shared" si="2"/>
        <v>14013.2</v>
      </c>
      <c r="G45" s="97">
        <f t="shared" si="2"/>
        <v>11992.300000000001</v>
      </c>
      <c r="H45" s="142">
        <f>G45/D45*100</f>
        <v>85.578597322524487</v>
      </c>
      <c r="I45" s="99" t="s">
        <v>47</v>
      </c>
      <c r="J45" s="97">
        <f>J47+J109+J116</f>
        <v>0</v>
      </c>
      <c r="K45" s="97">
        <f>K47+K109+K116</f>
        <v>-11696.800000000001</v>
      </c>
      <c r="L45" s="99" t="s">
        <v>47</v>
      </c>
      <c r="M45" s="97">
        <f t="shared" si="2"/>
        <v>11445.900000000001</v>
      </c>
      <c r="N45" s="97">
        <f t="shared" si="2"/>
        <v>11384.9</v>
      </c>
    </row>
    <row r="46" spans="1:14" s="49" customFormat="1">
      <c r="A46" s="95" t="s">
        <v>20</v>
      </c>
      <c r="B46" s="98" t="s">
        <v>125</v>
      </c>
      <c r="C46" s="99"/>
      <c r="D46" s="99"/>
      <c r="E46" s="99"/>
      <c r="F46" s="99"/>
      <c r="G46" s="99"/>
      <c r="H46" s="144"/>
      <c r="I46" s="99"/>
      <c r="J46" s="99"/>
      <c r="K46" s="99"/>
      <c r="L46" s="99"/>
      <c r="M46" s="99"/>
      <c r="N46" s="99"/>
    </row>
    <row r="47" spans="1:14" s="49" customFormat="1" ht="28.5">
      <c r="A47" s="103">
        <v>1</v>
      </c>
      <c r="B47" s="104" t="s">
        <v>303</v>
      </c>
      <c r="C47" s="97">
        <f>C49+C54+C58+C61+C64+C67+C70+C73+C77</f>
        <v>8308</v>
      </c>
      <c r="D47" s="97">
        <f t="shared" ref="D47:N47" si="3">D49+D54+D58+D61+D64+D67+D70+D73+D77</f>
        <v>11383.8</v>
      </c>
      <c r="E47" s="97">
        <f t="shared" si="3"/>
        <v>6900.4</v>
      </c>
      <c r="F47" s="97">
        <f t="shared" si="3"/>
        <v>11383.8</v>
      </c>
      <c r="G47" s="97">
        <f t="shared" si="3"/>
        <v>11301.2</v>
      </c>
      <c r="H47" s="142">
        <f>G47/D47*100</f>
        <v>99.274407491347361</v>
      </c>
      <c r="I47" s="99"/>
      <c r="J47" s="97">
        <f t="shared" si="3"/>
        <v>0</v>
      </c>
      <c r="K47" s="97">
        <f>K49+K54+K58+K61+K64+K67+K70+K73+K77</f>
        <v>-11301.2</v>
      </c>
      <c r="L47" s="99"/>
      <c r="M47" s="97">
        <f t="shared" si="3"/>
        <v>10466.300000000001</v>
      </c>
      <c r="N47" s="97">
        <f t="shared" si="3"/>
        <v>10535.5</v>
      </c>
    </row>
    <row r="48" spans="1:14">
      <c r="A48" s="95" t="s">
        <v>20</v>
      </c>
      <c r="B48" s="98" t="s">
        <v>102</v>
      </c>
      <c r="C48" s="99"/>
      <c r="D48" s="99"/>
      <c r="E48" s="99"/>
      <c r="F48" s="99"/>
      <c r="G48" s="99"/>
      <c r="H48" s="144"/>
      <c r="I48" s="99"/>
      <c r="J48" s="99"/>
      <c r="K48" s="99"/>
      <c r="L48" s="99"/>
      <c r="M48" s="99"/>
      <c r="N48" s="99"/>
    </row>
    <row r="49" spans="1:14" ht="30">
      <c r="A49" s="95" t="s">
        <v>126</v>
      </c>
      <c r="B49" s="100" t="s">
        <v>127</v>
      </c>
      <c r="C49" s="99">
        <f t="shared" ref="C49" si="4">C51+C52+C53</f>
        <v>7176.4</v>
      </c>
      <c r="D49" s="99">
        <f t="shared" ref="D49:N49" si="5">D51+D52+D53</f>
        <v>9233.2999999999993</v>
      </c>
      <c r="E49" s="99">
        <f t="shared" si="5"/>
        <v>6138.3</v>
      </c>
      <c r="F49" s="99">
        <f t="shared" si="5"/>
        <v>9233.2999999999993</v>
      </c>
      <c r="G49" s="99">
        <f t="shared" si="5"/>
        <v>9095.5</v>
      </c>
      <c r="H49" s="144">
        <f>G49/D49*100</f>
        <v>98.507575839623968</v>
      </c>
      <c r="I49" s="99"/>
      <c r="J49" s="99">
        <f t="shared" si="5"/>
        <v>0</v>
      </c>
      <c r="K49" s="99">
        <f>K51+K52+K53</f>
        <v>-9095.5</v>
      </c>
      <c r="L49" s="99"/>
      <c r="M49" s="99">
        <f t="shared" si="5"/>
        <v>8185</v>
      </c>
      <c r="N49" s="99">
        <f t="shared" si="5"/>
        <v>8177.4</v>
      </c>
    </row>
    <row r="50" spans="1:14">
      <c r="A50" s="95" t="s">
        <v>20</v>
      </c>
      <c r="B50" s="98" t="s">
        <v>128</v>
      </c>
      <c r="C50" s="99"/>
      <c r="D50" s="141"/>
      <c r="E50" s="118"/>
      <c r="F50" s="118"/>
      <c r="G50" s="118"/>
      <c r="H50" s="143"/>
      <c r="I50" s="118"/>
      <c r="J50" s="42"/>
      <c r="K50" s="116"/>
      <c r="L50" s="118"/>
      <c r="M50" s="106"/>
      <c r="N50" s="106"/>
    </row>
    <row r="51" spans="1:14">
      <c r="A51" s="95" t="s">
        <v>129</v>
      </c>
      <c r="B51" s="100" t="s">
        <v>130</v>
      </c>
      <c r="C51" s="101">
        <v>3967.1</v>
      </c>
      <c r="D51" s="141">
        <v>5617.8</v>
      </c>
      <c r="E51" s="118">
        <v>3303.9</v>
      </c>
      <c r="F51" s="118">
        <v>5617.8</v>
      </c>
      <c r="G51" s="118">
        <v>5206.7</v>
      </c>
      <c r="H51" s="143">
        <f>G51/D51*100</f>
        <v>92.682188757164724</v>
      </c>
      <c r="I51" s="118"/>
      <c r="J51" s="42"/>
      <c r="K51" s="137">
        <f>J51-G51</f>
        <v>-5206.7</v>
      </c>
      <c r="L51" s="118"/>
      <c r="M51" s="106">
        <v>4575.8999999999996</v>
      </c>
      <c r="N51" s="106">
        <v>4877.3999999999996</v>
      </c>
    </row>
    <row r="52" spans="1:14" ht="30">
      <c r="A52" s="95" t="s">
        <v>131</v>
      </c>
      <c r="B52" s="100" t="s">
        <v>132</v>
      </c>
      <c r="C52" s="101">
        <v>3209.3</v>
      </c>
      <c r="D52" s="141">
        <v>3615.5</v>
      </c>
      <c r="E52" s="118">
        <v>2834.4</v>
      </c>
      <c r="F52" s="118">
        <v>3615.5</v>
      </c>
      <c r="G52" s="118">
        <v>3888.8</v>
      </c>
      <c r="H52" s="143">
        <f>G52/D52*100</f>
        <v>107.55912045360255</v>
      </c>
      <c r="I52" s="118"/>
      <c r="J52" s="42"/>
      <c r="K52" s="137">
        <f t="shared" ref="K52:K53" si="6">J52-G52</f>
        <v>-3888.8</v>
      </c>
      <c r="L52" s="118"/>
      <c r="M52" s="106">
        <v>3609.1</v>
      </c>
      <c r="N52" s="106">
        <v>3300</v>
      </c>
    </row>
    <row r="53" spans="1:14">
      <c r="A53" s="95" t="s">
        <v>133</v>
      </c>
      <c r="B53" s="100" t="s">
        <v>134</v>
      </c>
      <c r="C53" s="101"/>
      <c r="D53" s="141"/>
      <c r="E53" s="118"/>
      <c r="F53" s="118"/>
      <c r="G53" s="118"/>
      <c r="H53" s="143"/>
      <c r="I53" s="118"/>
      <c r="J53" s="42"/>
      <c r="K53" s="137">
        <f t="shared" si="6"/>
        <v>0</v>
      </c>
      <c r="L53" s="118"/>
      <c r="M53" s="106"/>
      <c r="N53" s="106"/>
    </row>
    <row r="54" spans="1:14">
      <c r="A54" s="95" t="s">
        <v>135</v>
      </c>
      <c r="B54" s="100" t="s">
        <v>136</v>
      </c>
      <c r="C54" s="99">
        <f>C55+C57</f>
        <v>770</v>
      </c>
      <c r="D54" s="99">
        <f t="shared" ref="D54:N54" si="7">D55+D57</f>
        <v>1752.6999999999998</v>
      </c>
      <c r="E54" s="99">
        <f t="shared" si="7"/>
        <v>603.09999999999991</v>
      </c>
      <c r="F54" s="99">
        <f t="shared" si="7"/>
        <v>1752.6999999999998</v>
      </c>
      <c r="G54" s="99">
        <f t="shared" si="7"/>
        <v>1953.6999999999998</v>
      </c>
      <c r="H54" s="144">
        <f t="shared" ref="H54:H60" si="8">G54/D54*100</f>
        <v>111.46802076795801</v>
      </c>
      <c r="I54" s="99"/>
      <c r="J54" s="99">
        <f t="shared" si="7"/>
        <v>0</v>
      </c>
      <c r="K54" s="99">
        <f>K55+K57</f>
        <v>-1953.6999999999998</v>
      </c>
      <c r="L54" s="99"/>
      <c r="M54" s="99">
        <f t="shared" si="7"/>
        <v>2029.1</v>
      </c>
      <c r="N54" s="99">
        <f t="shared" si="7"/>
        <v>2105.9</v>
      </c>
    </row>
    <row r="55" spans="1:14" ht="30">
      <c r="A55" s="95" t="s">
        <v>137</v>
      </c>
      <c r="B55" s="100" t="s">
        <v>138</v>
      </c>
      <c r="C55" s="101">
        <v>592.79999999999995</v>
      </c>
      <c r="D55" s="101">
        <v>1488.6</v>
      </c>
      <c r="E55" s="101">
        <v>446.9</v>
      </c>
      <c r="F55" s="101">
        <v>1488.6</v>
      </c>
      <c r="G55" s="101">
        <v>1670.8</v>
      </c>
      <c r="H55" s="147">
        <f t="shared" si="8"/>
        <v>112.23968829772942</v>
      </c>
      <c r="I55" s="101"/>
      <c r="J55" s="101"/>
      <c r="K55" s="101">
        <f t="shared" ref="K55:K57" si="9">J55-G55</f>
        <v>-1670.8</v>
      </c>
      <c r="L55" s="101"/>
      <c r="M55" s="101">
        <v>1735.7</v>
      </c>
      <c r="N55" s="101">
        <v>1805.1</v>
      </c>
    </row>
    <row r="56" spans="1:14">
      <c r="A56" s="95" t="s">
        <v>139</v>
      </c>
      <c r="B56" s="100" t="s">
        <v>140</v>
      </c>
      <c r="C56" s="101">
        <v>525.9</v>
      </c>
      <c r="D56" s="101">
        <v>1416.4</v>
      </c>
      <c r="E56" s="101">
        <v>402.2</v>
      </c>
      <c r="F56" s="101">
        <v>1416.6</v>
      </c>
      <c r="G56" s="101">
        <v>1594.7</v>
      </c>
      <c r="H56" s="147">
        <f t="shared" si="8"/>
        <v>112.58825190624118</v>
      </c>
      <c r="I56" s="101"/>
      <c r="J56" s="101"/>
      <c r="K56" s="101">
        <f t="shared" si="9"/>
        <v>-1594.7</v>
      </c>
      <c r="L56" s="101"/>
      <c r="M56" s="101">
        <v>1594.7</v>
      </c>
      <c r="N56" s="101">
        <v>1724.8</v>
      </c>
    </row>
    <row r="57" spans="1:14" ht="30">
      <c r="A57" s="95" t="s">
        <v>141</v>
      </c>
      <c r="B57" s="100" t="s">
        <v>142</v>
      </c>
      <c r="C57" s="101">
        <v>177.2</v>
      </c>
      <c r="D57" s="101">
        <v>264.10000000000002</v>
      </c>
      <c r="E57" s="101">
        <v>156.19999999999999</v>
      </c>
      <c r="F57" s="101">
        <v>264.10000000000002</v>
      </c>
      <c r="G57" s="101">
        <v>282.89999999999998</v>
      </c>
      <c r="H57" s="147">
        <f t="shared" si="8"/>
        <v>107.11851571374478</v>
      </c>
      <c r="I57" s="101"/>
      <c r="J57" s="101"/>
      <c r="K57" s="101">
        <f t="shared" si="9"/>
        <v>-282.89999999999998</v>
      </c>
      <c r="L57" s="101"/>
      <c r="M57" s="101">
        <v>293.39999999999998</v>
      </c>
      <c r="N57" s="101">
        <v>300.8</v>
      </c>
    </row>
    <row r="58" spans="1:14">
      <c r="A58" s="95" t="s">
        <v>143</v>
      </c>
      <c r="B58" s="100" t="s">
        <v>144</v>
      </c>
      <c r="C58" s="99">
        <f>C59+C60</f>
        <v>144.6</v>
      </c>
      <c r="D58" s="99">
        <f t="shared" ref="D58:N58" si="10">D59+D60</f>
        <v>163.19999999999999</v>
      </c>
      <c r="E58" s="99">
        <f t="shared" si="10"/>
        <v>96.800000000000011</v>
      </c>
      <c r="F58" s="99">
        <f t="shared" si="10"/>
        <v>163.19999999999999</v>
      </c>
      <c r="G58" s="99">
        <f t="shared" si="10"/>
        <v>165.4</v>
      </c>
      <c r="H58" s="144">
        <f t="shared" si="8"/>
        <v>101.3480392156863</v>
      </c>
      <c r="I58" s="99"/>
      <c r="J58" s="99">
        <f t="shared" si="10"/>
        <v>0</v>
      </c>
      <c r="K58" s="99">
        <f t="shared" si="10"/>
        <v>-165.4</v>
      </c>
      <c r="L58" s="99"/>
      <c r="M58" s="99">
        <f t="shared" si="10"/>
        <v>162.1</v>
      </c>
      <c r="N58" s="99">
        <f t="shared" si="10"/>
        <v>162.1</v>
      </c>
    </row>
    <row r="59" spans="1:14">
      <c r="A59" s="95" t="s">
        <v>145</v>
      </c>
      <c r="B59" s="100" t="s">
        <v>146</v>
      </c>
      <c r="C59" s="101">
        <v>102.5</v>
      </c>
      <c r="D59" s="101">
        <v>120</v>
      </c>
      <c r="E59" s="101">
        <v>64.400000000000006</v>
      </c>
      <c r="F59" s="101">
        <v>120</v>
      </c>
      <c r="G59" s="101">
        <v>120</v>
      </c>
      <c r="H59" s="147">
        <f t="shared" si="8"/>
        <v>100</v>
      </c>
      <c r="I59" s="101"/>
      <c r="J59" s="101"/>
      <c r="K59" s="101">
        <f t="shared" ref="K59:K60" si="11">J59-G59</f>
        <v>-120</v>
      </c>
      <c r="L59" s="101"/>
      <c r="M59" s="101">
        <v>120</v>
      </c>
      <c r="N59" s="101">
        <v>120</v>
      </c>
    </row>
    <row r="60" spans="1:14" ht="30">
      <c r="A60" s="95" t="s">
        <v>147</v>
      </c>
      <c r="B60" s="100" t="s">
        <v>142</v>
      </c>
      <c r="C60" s="101">
        <v>42.1</v>
      </c>
      <c r="D60" s="101">
        <v>43.2</v>
      </c>
      <c r="E60" s="101">
        <v>32.4</v>
      </c>
      <c r="F60" s="101">
        <v>43.2</v>
      </c>
      <c r="G60" s="101">
        <v>45.4</v>
      </c>
      <c r="H60" s="147">
        <f t="shared" si="8"/>
        <v>105.09259259259258</v>
      </c>
      <c r="I60" s="101"/>
      <c r="J60" s="101"/>
      <c r="K60" s="101">
        <f t="shared" si="11"/>
        <v>-45.4</v>
      </c>
      <c r="L60" s="101"/>
      <c r="M60" s="101">
        <v>42.1</v>
      </c>
      <c r="N60" s="101">
        <v>42.1</v>
      </c>
    </row>
    <row r="61" spans="1:14">
      <c r="A61" s="95" t="s">
        <v>148</v>
      </c>
      <c r="B61" s="100" t="s">
        <v>149</v>
      </c>
      <c r="C61" s="99">
        <f>C62+C63</f>
        <v>0</v>
      </c>
      <c r="D61" s="99">
        <f t="shared" ref="D61:N61" si="12">D62+D63</f>
        <v>0</v>
      </c>
      <c r="E61" s="99">
        <f t="shared" si="12"/>
        <v>0</v>
      </c>
      <c r="F61" s="99">
        <f t="shared" si="12"/>
        <v>0</v>
      </c>
      <c r="G61" s="99">
        <f t="shared" si="12"/>
        <v>0</v>
      </c>
      <c r="H61" s="144">
        <f t="shared" si="12"/>
        <v>0</v>
      </c>
      <c r="I61" s="99"/>
      <c r="J61" s="99">
        <f t="shared" si="12"/>
        <v>0</v>
      </c>
      <c r="K61" s="99">
        <f t="shared" si="12"/>
        <v>0</v>
      </c>
      <c r="L61" s="99"/>
      <c r="M61" s="99">
        <f t="shared" si="12"/>
        <v>0</v>
      </c>
      <c r="N61" s="99">
        <f t="shared" si="12"/>
        <v>0</v>
      </c>
    </row>
    <row r="62" spans="1:14">
      <c r="A62" s="95" t="s">
        <v>150</v>
      </c>
      <c r="B62" s="100" t="s">
        <v>151</v>
      </c>
      <c r="C62" s="101"/>
      <c r="D62" s="101"/>
      <c r="E62" s="101"/>
      <c r="F62" s="101"/>
      <c r="G62" s="101"/>
      <c r="H62" s="147"/>
      <c r="I62" s="101"/>
      <c r="J62" s="101"/>
      <c r="K62" s="101">
        <f t="shared" ref="K62:K63" si="13">J62-G62</f>
        <v>0</v>
      </c>
      <c r="L62" s="101"/>
      <c r="M62" s="101"/>
      <c r="N62" s="101"/>
    </row>
    <row r="63" spans="1:14" ht="30">
      <c r="A63" s="95" t="s">
        <v>152</v>
      </c>
      <c r="B63" s="100" t="s">
        <v>142</v>
      </c>
      <c r="C63" s="101"/>
      <c r="D63" s="101"/>
      <c r="E63" s="101"/>
      <c r="F63" s="101"/>
      <c r="G63" s="101"/>
      <c r="H63" s="147"/>
      <c r="I63" s="101"/>
      <c r="J63" s="101"/>
      <c r="K63" s="101">
        <f t="shared" si="13"/>
        <v>0</v>
      </c>
      <c r="L63" s="101"/>
      <c r="M63" s="101"/>
      <c r="N63" s="101"/>
    </row>
    <row r="64" spans="1:14">
      <c r="A64" s="95" t="s">
        <v>153</v>
      </c>
      <c r="B64" s="100" t="s">
        <v>154</v>
      </c>
      <c r="C64" s="99">
        <f>C65+C66</f>
        <v>0</v>
      </c>
      <c r="D64" s="99">
        <f t="shared" ref="D64:N64" si="14">D65+D66</f>
        <v>0</v>
      </c>
      <c r="E64" s="99">
        <f t="shared" si="14"/>
        <v>0</v>
      </c>
      <c r="F64" s="99">
        <f t="shared" si="14"/>
        <v>0</v>
      </c>
      <c r="G64" s="99">
        <f t="shared" si="14"/>
        <v>0</v>
      </c>
      <c r="H64" s="144">
        <f t="shared" si="14"/>
        <v>0</v>
      </c>
      <c r="I64" s="99"/>
      <c r="J64" s="99">
        <f t="shared" si="14"/>
        <v>0</v>
      </c>
      <c r="K64" s="99">
        <f t="shared" si="14"/>
        <v>0</v>
      </c>
      <c r="L64" s="99"/>
      <c r="M64" s="99">
        <f t="shared" si="14"/>
        <v>0</v>
      </c>
      <c r="N64" s="99">
        <f t="shared" si="14"/>
        <v>0</v>
      </c>
    </row>
    <row r="65" spans="1:14">
      <c r="A65" s="95" t="s">
        <v>155</v>
      </c>
      <c r="B65" s="100" t="s">
        <v>156</v>
      </c>
      <c r="C65" s="101"/>
      <c r="D65" s="101"/>
      <c r="E65" s="101"/>
      <c r="F65" s="101"/>
      <c r="G65" s="101"/>
      <c r="H65" s="147"/>
      <c r="I65" s="101"/>
      <c r="J65" s="101"/>
      <c r="K65" s="101">
        <f t="shared" ref="K65:K66" si="15">J65-G65</f>
        <v>0</v>
      </c>
      <c r="L65" s="101"/>
      <c r="M65" s="101"/>
      <c r="N65" s="101"/>
    </row>
    <row r="66" spans="1:14" ht="30">
      <c r="A66" s="95" t="s">
        <v>157</v>
      </c>
      <c r="B66" s="100" t="s">
        <v>142</v>
      </c>
      <c r="C66" s="101"/>
      <c r="D66" s="101"/>
      <c r="E66" s="101"/>
      <c r="F66" s="101"/>
      <c r="G66" s="101"/>
      <c r="H66" s="147"/>
      <c r="I66" s="101"/>
      <c r="J66" s="101"/>
      <c r="K66" s="101">
        <f t="shared" si="15"/>
        <v>0</v>
      </c>
      <c r="L66" s="101"/>
      <c r="M66" s="101"/>
      <c r="N66" s="101"/>
    </row>
    <row r="67" spans="1:14" ht="30">
      <c r="A67" s="95" t="s">
        <v>158</v>
      </c>
      <c r="B67" s="100" t="s">
        <v>159</v>
      </c>
      <c r="C67" s="99">
        <f>C68+C69</f>
        <v>0</v>
      </c>
      <c r="D67" s="99">
        <f t="shared" ref="D67:N67" si="16">D68+D69</f>
        <v>0</v>
      </c>
      <c r="E67" s="99">
        <f t="shared" si="16"/>
        <v>0</v>
      </c>
      <c r="F67" s="99">
        <f t="shared" si="16"/>
        <v>0</v>
      </c>
      <c r="G67" s="99">
        <f t="shared" si="16"/>
        <v>0</v>
      </c>
      <c r="H67" s="144">
        <f t="shared" si="16"/>
        <v>0</v>
      </c>
      <c r="I67" s="99"/>
      <c r="J67" s="99">
        <f t="shared" si="16"/>
        <v>0</v>
      </c>
      <c r="K67" s="99">
        <f t="shared" si="16"/>
        <v>0</v>
      </c>
      <c r="L67" s="99"/>
      <c r="M67" s="99">
        <f t="shared" si="16"/>
        <v>0</v>
      </c>
      <c r="N67" s="99">
        <f t="shared" si="16"/>
        <v>0</v>
      </c>
    </row>
    <row r="68" spans="1:14">
      <c r="A68" s="95" t="s">
        <v>160</v>
      </c>
      <c r="B68" s="100" t="s">
        <v>161</v>
      </c>
      <c r="C68" s="101"/>
      <c r="D68" s="105"/>
      <c r="E68" s="105"/>
      <c r="F68" s="105"/>
      <c r="G68" s="105"/>
      <c r="H68" s="143"/>
      <c r="I68" s="105"/>
      <c r="J68" s="42"/>
      <c r="K68" s="101">
        <f t="shared" ref="K68:K69" si="17">J68-G68</f>
        <v>0</v>
      </c>
      <c r="L68" s="105"/>
      <c r="M68" s="106"/>
      <c r="N68" s="106"/>
    </row>
    <row r="69" spans="1:14" ht="30">
      <c r="A69" s="95" t="s">
        <v>162</v>
      </c>
      <c r="B69" s="100" t="s">
        <v>142</v>
      </c>
      <c r="C69" s="101"/>
      <c r="D69" s="105"/>
      <c r="E69" s="105"/>
      <c r="F69" s="105"/>
      <c r="G69" s="105"/>
      <c r="H69" s="143"/>
      <c r="I69" s="105"/>
      <c r="J69" s="41"/>
      <c r="K69" s="101">
        <f t="shared" si="17"/>
        <v>0</v>
      </c>
      <c r="L69" s="105"/>
      <c r="M69" s="106"/>
      <c r="N69" s="106"/>
    </row>
    <row r="70" spans="1:14" ht="30">
      <c r="A70" s="95" t="s">
        <v>163</v>
      </c>
      <c r="B70" s="100" t="s">
        <v>164</v>
      </c>
      <c r="C70" s="99">
        <f>C71+C72</f>
        <v>144.5</v>
      </c>
      <c r="D70" s="99">
        <f t="shared" ref="D70:N70" si="18">D71+D72</f>
        <v>150.80000000000001</v>
      </c>
      <c r="E70" s="99">
        <f t="shared" si="18"/>
        <v>7.7</v>
      </c>
      <c r="F70" s="99">
        <f t="shared" si="18"/>
        <v>150.80000000000001</v>
      </c>
      <c r="G70" s="99">
        <f t="shared" si="18"/>
        <v>0</v>
      </c>
      <c r="H70" s="144">
        <f t="shared" si="18"/>
        <v>0</v>
      </c>
      <c r="I70" s="99"/>
      <c r="J70" s="99">
        <f t="shared" si="18"/>
        <v>0</v>
      </c>
      <c r="K70" s="99">
        <f t="shared" si="18"/>
        <v>0</v>
      </c>
      <c r="L70" s="99"/>
      <c r="M70" s="99">
        <f t="shared" si="18"/>
        <v>0</v>
      </c>
      <c r="N70" s="99">
        <f t="shared" si="18"/>
        <v>0</v>
      </c>
    </row>
    <row r="71" spans="1:14">
      <c r="A71" s="95" t="s">
        <v>165</v>
      </c>
      <c r="B71" s="100" t="s">
        <v>166</v>
      </c>
      <c r="C71" s="101">
        <v>144.5</v>
      </c>
      <c r="D71" s="141">
        <v>150.80000000000001</v>
      </c>
      <c r="E71" s="118">
        <v>7.7</v>
      </c>
      <c r="F71" s="118">
        <v>150.80000000000001</v>
      </c>
      <c r="G71" s="118">
        <v>0</v>
      </c>
      <c r="H71" s="143"/>
      <c r="I71" s="118"/>
      <c r="J71" s="41"/>
      <c r="K71" s="101">
        <f t="shared" ref="K71:K72" si="19">J71-G71</f>
        <v>0</v>
      </c>
      <c r="L71" s="118"/>
      <c r="M71" s="106"/>
      <c r="N71" s="106"/>
    </row>
    <row r="72" spans="1:14" ht="30">
      <c r="A72" s="95" t="s">
        <v>167</v>
      </c>
      <c r="B72" s="100" t="s">
        <v>142</v>
      </c>
      <c r="C72" s="101"/>
      <c r="D72" s="141"/>
      <c r="E72" s="118"/>
      <c r="F72" s="118"/>
      <c r="G72" s="118"/>
      <c r="H72" s="143"/>
      <c r="I72" s="118"/>
      <c r="J72" s="41"/>
      <c r="K72" s="101">
        <f t="shared" si="19"/>
        <v>0</v>
      </c>
      <c r="L72" s="118"/>
      <c r="M72" s="106"/>
      <c r="N72" s="106"/>
    </row>
    <row r="73" spans="1:14" ht="30">
      <c r="A73" s="95" t="s">
        <v>168</v>
      </c>
      <c r="B73" s="100" t="s">
        <v>169</v>
      </c>
      <c r="C73" s="99">
        <f>C75+C74+C76</f>
        <v>72.5</v>
      </c>
      <c r="D73" s="99">
        <f t="shared" ref="D73:N73" si="20">D75+D74+D76</f>
        <v>83.8</v>
      </c>
      <c r="E73" s="99">
        <f t="shared" si="20"/>
        <v>54.5</v>
      </c>
      <c r="F73" s="99">
        <f t="shared" si="20"/>
        <v>83.8</v>
      </c>
      <c r="G73" s="99">
        <f t="shared" si="20"/>
        <v>86.6</v>
      </c>
      <c r="H73" s="144">
        <f>H74</f>
        <v>103.34128878281624</v>
      </c>
      <c r="I73" s="99"/>
      <c r="J73" s="99">
        <f t="shared" si="20"/>
        <v>0</v>
      </c>
      <c r="K73" s="99">
        <f t="shared" si="20"/>
        <v>-86.6</v>
      </c>
      <c r="L73" s="99"/>
      <c r="M73" s="99">
        <f t="shared" si="20"/>
        <v>90.1</v>
      </c>
      <c r="N73" s="99">
        <f t="shared" si="20"/>
        <v>90.1</v>
      </c>
    </row>
    <row r="74" spans="1:14" ht="30">
      <c r="A74" s="95" t="s">
        <v>170</v>
      </c>
      <c r="B74" s="100" t="s">
        <v>171</v>
      </c>
      <c r="C74" s="99">
        <v>72.5</v>
      </c>
      <c r="D74" s="99">
        <v>83.8</v>
      </c>
      <c r="E74" s="99">
        <v>54.5</v>
      </c>
      <c r="F74" s="99">
        <v>83.8</v>
      </c>
      <c r="G74" s="99">
        <v>86.6</v>
      </c>
      <c r="H74" s="144">
        <f>G74/D74*100</f>
        <v>103.34128878281624</v>
      </c>
      <c r="I74" s="99"/>
      <c r="J74" s="41"/>
      <c r="K74" s="101">
        <f t="shared" ref="K74:K77" si="21">J74-G74</f>
        <v>-86.6</v>
      </c>
      <c r="L74" s="99"/>
      <c r="M74" s="106">
        <v>90.1</v>
      </c>
      <c r="N74" s="106">
        <v>90.1</v>
      </c>
    </row>
    <row r="75" spans="1:14" ht="30">
      <c r="A75" s="95" t="s">
        <v>172</v>
      </c>
      <c r="B75" s="100" t="s">
        <v>173</v>
      </c>
      <c r="C75" s="101"/>
      <c r="D75" s="141"/>
      <c r="E75" s="118"/>
      <c r="F75" s="118"/>
      <c r="G75" s="118"/>
      <c r="H75" s="143"/>
      <c r="I75" s="118"/>
      <c r="J75" s="41"/>
      <c r="K75" s="101">
        <f t="shared" si="21"/>
        <v>0</v>
      </c>
      <c r="L75" s="118"/>
      <c r="M75" s="106"/>
      <c r="N75" s="106"/>
    </row>
    <row r="76" spans="1:14" ht="30">
      <c r="A76" s="95" t="s">
        <v>174</v>
      </c>
      <c r="B76" s="100" t="s">
        <v>175</v>
      </c>
      <c r="C76" s="101"/>
      <c r="D76" s="141"/>
      <c r="E76" s="118"/>
      <c r="F76" s="118"/>
      <c r="G76" s="118"/>
      <c r="H76" s="143"/>
      <c r="I76" s="118"/>
      <c r="J76" s="42"/>
      <c r="K76" s="101">
        <f t="shared" si="21"/>
        <v>0</v>
      </c>
      <c r="L76" s="118"/>
      <c r="M76" s="106"/>
      <c r="N76" s="106"/>
    </row>
    <row r="77" spans="1:14" ht="30">
      <c r="A77" s="95" t="s">
        <v>176</v>
      </c>
      <c r="B77" s="100" t="s">
        <v>177</v>
      </c>
      <c r="C77" s="101"/>
      <c r="D77" s="141"/>
      <c r="E77" s="118"/>
      <c r="F77" s="118"/>
      <c r="G77" s="118"/>
      <c r="H77" s="143"/>
      <c r="I77" s="118"/>
      <c r="J77" s="41"/>
      <c r="K77" s="101">
        <f t="shared" si="21"/>
        <v>0</v>
      </c>
      <c r="L77" s="118"/>
      <c r="M77" s="106"/>
      <c r="N77" s="106"/>
    </row>
    <row r="78" spans="1:14" ht="42.75">
      <c r="A78" s="103">
        <v>2</v>
      </c>
      <c r="B78" s="104" t="s">
        <v>178</v>
      </c>
      <c r="C78" s="97">
        <f>C79+C80+C81+C82</f>
        <v>78.3</v>
      </c>
      <c r="D78" s="97">
        <f>D79+D80+D81+D82</f>
        <v>14.6</v>
      </c>
      <c r="E78" s="97">
        <f>E79+E80+E81+E82</f>
        <v>6.6</v>
      </c>
      <c r="F78" s="97">
        <f>F79+F80+F81+F82</f>
        <v>14.6</v>
      </c>
      <c r="G78" s="97">
        <f>G79+G80+G81+G82</f>
        <v>0</v>
      </c>
      <c r="H78" s="142"/>
      <c r="I78" s="99" t="s">
        <v>47</v>
      </c>
      <c r="J78" s="99" t="s">
        <v>47</v>
      </c>
      <c r="K78" s="99" t="s">
        <v>47</v>
      </c>
      <c r="L78" s="99" t="s">
        <v>47</v>
      </c>
      <c r="M78" s="106"/>
      <c r="N78" s="106"/>
    </row>
    <row r="79" spans="1:14">
      <c r="A79" s="95" t="s">
        <v>24</v>
      </c>
      <c r="B79" s="100" t="s">
        <v>340</v>
      </c>
      <c r="C79" s="99"/>
      <c r="D79" s="99"/>
      <c r="E79" s="99"/>
      <c r="F79" s="99"/>
      <c r="G79" s="99"/>
      <c r="H79" s="144"/>
      <c r="I79" s="99" t="s">
        <v>47</v>
      </c>
      <c r="J79" s="99" t="s">
        <v>47</v>
      </c>
      <c r="K79" s="99" t="s">
        <v>47</v>
      </c>
      <c r="L79" s="99" t="s">
        <v>47</v>
      </c>
      <c r="M79" s="106"/>
      <c r="N79" s="106"/>
    </row>
    <row r="80" spans="1:14">
      <c r="A80" s="95" t="s">
        <v>25</v>
      </c>
      <c r="B80" s="100" t="s">
        <v>341</v>
      </c>
      <c r="C80" s="99"/>
      <c r="D80" s="99"/>
      <c r="E80" s="99"/>
      <c r="F80" s="99"/>
      <c r="G80" s="99"/>
      <c r="H80" s="144"/>
      <c r="I80" s="99" t="s">
        <v>47</v>
      </c>
      <c r="J80" s="99" t="s">
        <v>47</v>
      </c>
      <c r="K80" s="99" t="s">
        <v>47</v>
      </c>
      <c r="L80" s="99" t="s">
        <v>47</v>
      </c>
      <c r="M80" s="106"/>
      <c r="N80" s="106"/>
    </row>
    <row r="81" spans="1:14">
      <c r="A81" s="95" t="s">
        <v>26</v>
      </c>
      <c r="B81" s="100" t="s">
        <v>342</v>
      </c>
      <c r="C81" s="99"/>
      <c r="D81" s="99"/>
      <c r="E81" s="99"/>
      <c r="F81" s="99"/>
      <c r="G81" s="99"/>
      <c r="H81" s="144"/>
      <c r="I81" s="99" t="s">
        <v>47</v>
      </c>
      <c r="J81" s="99" t="s">
        <v>47</v>
      </c>
      <c r="K81" s="99" t="s">
        <v>47</v>
      </c>
      <c r="L81" s="99" t="s">
        <v>47</v>
      </c>
      <c r="M81" s="106"/>
      <c r="N81" s="106"/>
    </row>
    <row r="82" spans="1:14">
      <c r="A82" s="95" t="s">
        <v>27</v>
      </c>
      <c r="B82" s="100" t="s">
        <v>343</v>
      </c>
      <c r="C82" s="99">
        <v>78.3</v>
      </c>
      <c r="D82" s="99">
        <v>14.6</v>
      </c>
      <c r="E82" s="99">
        <v>6.6</v>
      </c>
      <c r="F82" s="99">
        <v>14.6</v>
      </c>
      <c r="G82" s="99">
        <v>0</v>
      </c>
      <c r="H82" s="144"/>
      <c r="I82" s="99" t="s">
        <v>47</v>
      </c>
      <c r="J82" s="99" t="s">
        <v>47</v>
      </c>
      <c r="K82" s="99" t="s">
        <v>47</v>
      </c>
      <c r="L82" s="99" t="s">
        <v>47</v>
      </c>
      <c r="M82" s="106"/>
      <c r="N82" s="106"/>
    </row>
    <row r="83" spans="1:14" ht="57">
      <c r="A83" s="103">
        <v>3</v>
      </c>
      <c r="B83" s="104" t="s">
        <v>181</v>
      </c>
      <c r="C83" s="97">
        <f>C84+C86+C88+C90+C92</f>
        <v>177.5</v>
      </c>
      <c r="D83" s="97">
        <f t="shared" ref="D83:N83" si="22">D84+D86+D88+D90+D92</f>
        <v>192</v>
      </c>
      <c r="E83" s="97">
        <f t="shared" si="22"/>
        <v>148.9</v>
      </c>
      <c r="F83" s="97">
        <f t="shared" si="22"/>
        <v>192</v>
      </c>
      <c r="G83" s="97">
        <f t="shared" si="22"/>
        <v>0</v>
      </c>
      <c r="H83" s="142">
        <f t="shared" si="22"/>
        <v>0</v>
      </c>
      <c r="I83" s="99" t="s">
        <v>47</v>
      </c>
      <c r="J83" s="99" t="s">
        <v>47</v>
      </c>
      <c r="K83" s="99" t="s">
        <v>47</v>
      </c>
      <c r="L83" s="99" t="s">
        <v>47</v>
      </c>
      <c r="M83" s="97">
        <f t="shared" si="22"/>
        <v>0</v>
      </c>
      <c r="N83" s="97">
        <f t="shared" si="22"/>
        <v>0</v>
      </c>
    </row>
    <row r="84" spans="1:14">
      <c r="A84" s="95" t="s">
        <v>182</v>
      </c>
      <c r="B84" s="100" t="s">
        <v>179</v>
      </c>
      <c r="C84" s="99"/>
      <c r="D84" s="99"/>
      <c r="E84" s="99"/>
      <c r="F84" s="99"/>
      <c r="G84" s="99"/>
      <c r="H84" s="144"/>
      <c r="I84" s="99" t="s">
        <v>47</v>
      </c>
      <c r="J84" s="99" t="s">
        <v>47</v>
      </c>
      <c r="K84" s="99" t="s">
        <v>47</v>
      </c>
      <c r="L84" s="99" t="s">
        <v>47</v>
      </c>
      <c r="M84" s="106"/>
      <c r="N84" s="106"/>
    </row>
    <row r="85" spans="1:14" ht="30">
      <c r="A85" s="95" t="s">
        <v>183</v>
      </c>
      <c r="B85" s="100" t="s">
        <v>325</v>
      </c>
      <c r="C85" s="101"/>
      <c r="D85" s="105"/>
      <c r="E85" s="105"/>
      <c r="F85" s="105"/>
      <c r="G85" s="105"/>
      <c r="H85" s="143"/>
      <c r="I85" s="99" t="s">
        <v>47</v>
      </c>
      <c r="J85" s="99" t="s">
        <v>47</v>
      </c>
      <c r="K85" s="99" t="s">
        <v>47</v>
      </c>
      <c r="L85" s="99" t="s">
        <v>47</v>
      </c>
      <c r="M85" s="106"/>
      <c r="N85" s="106"/>
    </row>
    <row r="86" spans="1:14" ht="30">
      <c r="A86" s="95" t="s">
        <v>184</v>
      </c>
      <c r="B86" s="100" t="s">
        <v>180</v>
      </c>
      <c r="C86" s="99">
        <v>177.5</v>
      </c>
      <c r="D86" s="99">
        <v>192</v>
      </c>
      <c r="E86" s="99">
        <v>148.9</v>
      </c>
      <c r="F86" s="99">
        <v>192</v>
      </c>
      <c r="G86" s="99">
        <v>0</v>
      </c>
      <c r="H86" s="144"/>
      <c r="I86" s="99" t="s">
        <v>47</v>
      </c>
      <c r="J86" s="99" t="s">
        <v>47</v>
      </c>
      <c r="K86" s="99" t="s">
        <v>47</v>
      </c>
      <c r="L86" s="99" t="s">
        <v>47</v>
      </c>
      <c r="M86" s="106"/>
      <c r="N86" s="106"/>
    </row>
    <row r="87" spans="1:14" ht="30">
      <c r="A87" s="95" t="s">
        <v>185</v>
      </c>
      <c r="B87" s="100" t="s">
        <v>325</v>
      </c>
      <c r="C87" s="101"/>
      <c r="D87" s="105">
        <v>168</v>
      </c>
      <c r="E87" s="105">
        <v>136.6</v>
      </c>
      <c r="F87" s="105">
        <v>168</v>
      </c>
      <c r="G87" s="105">
        <v>0</v>
      </c>
      <c r="H87" s="143"/>
      <c r="I87" s="99" t="s">
        <v>47</v>
      </c>
      <c r="J87" s="99" t="s">
        <v>47</v>
      </c>
      <c r="K87" s="99" t="s">
        <v>47</v>
      </c>
      <c r="L87" s="99" t="s">
        <v>47</v>
      </c>
      <c r="M87" s="106"/>
      <c r="N87" s="106"/>
    </row>
    <row r="88" spans="1:14" ht="30">
      <c r="A88" s="95" t="s">
        <v>186</v>
      </c>
      <c r="B88" s="100" t="s">
        <v>187</v>
      </c>
      <c r="C88" s="99"/>
      <c r="D88" s="99"/>
      <c r="E88" s="99"/>
      <c r="F88" s="99"/>
      <c r="G88" s="99"/>
      <c r="H88" s="144"/>
      <c r="I88" s="99" t="s">
        <v>47</v>
      </c>
      <c r="J88" s="99" t="s">
        <v>47</v>
      </c>
      <c r="K88" s="99" t="s">
        <v>47</v>
      </c>
      <c r="L88" s="99" t="s">
        <v>47</v>
      </c>
      <c r="M88" s="106"/>
      <c r="N88" s="106"/>
    </row>
    <row r="89" spans="1:14" ht="30">
      <c r="A89" s="95" t="s">
        <v>188</v>
      </c>
      <c r="B89" s="100" t="s">
        <v>325</v>
      </c>
      <c r="C89" s="101"/>
      <c r="D89" s="105"/>
      <c r="E89" s="105"/>
      <c r="F89" s="105"/>
      <c r="G89" s="105"/>
      <c r="H89" s="143"/>
      <c r="I89" s="99" t="s">
        <v>47</v>
      </c>
      <c r="J89" s="99" t="s">
        <v>47</v>
      </c>
      <c r="K89" s="99" t="s">
        <v>47</v>
      </c>
      <c r="L89" s="99" t="s">
        <v>47</v>
      </c>
      <c r="M89" s="106"/>
      <c r="N89" s="106"/>
    </row>
    <row r="90" spans="1:14" ht="60">
      <c r="A90" s="95" t="s">
        <v>189</v>
      </c>
      <c r="B90" s="100" t="s">
        <v>190</v>
      </c>
      <c r="C90" s="99"/>
      <c r="D90" s="99"/>
      <c r="E90" s="99"/>
      <c r="F90" s="99"/>
      <c r="G90" s="99"/>
      <c r="H90" s="144"/>
      <c r="I90" s="99" t="s">
        <v>47</v>
      </c>
      <c r="J90" s="99" t="s">
        <v>47</v>
      </c>
      <c r="K90" s="99" t="s">
        <v>47</v>
      </c>
      <c r="L90" s="99" t="s">
        <v>47</v>
      </c>
      <c r="M90" s="106"/>
      <c r="N90" s="106"/>
    </row>
    <row r="91" spans="1:14" ht="30">
      <c r="A91" s="95" t="s">
        <v>191</v>
      </c>
      <c r="B91" s="100" t="s">
        <v>325</v>
      </c>
      <c r="C91" s="101"/>
      <c r="D91" s="141"/>
      <c r="E91" s="118"/>
      <c r="F91" s="118"/>
      <c r="G91" s="118"/>
      <c r="H91" s="143"/>
      <c r="I91" s="99" t="s">
        <v>47</v>
      </c>
      <c r="J91" s="99" t="s">
        <v>47</v>
      </c>
      <c r="K91" s="99" t="s">
        <v>47</v>
      </c>
      <c r="L91" s="99" t="s">
        <v>47</v>
      </c>
      <c r="M91" s="106"/>
      <c r="N91" s="106"/>
    </row>
    <row r="92" spans="1:14" ht="36" customHeight="1">
      <c r="A92" s="95" t="s">
        <v>64</v>
      </c>
      <c r="B92" s="100" t="s">
        <v>192</v>
      </c>
      <c r="C92" s="99"/>
      <c r="D92" s="99"/>
      <c r="E92" s="99"/>
      <c r="F92" s="99"/>
      <c r="G92" s="99"/>
      <c r="H92" s="144"/>
      <c r="I92" s="99" t="s">
        <v>47</v>
      </c>
      <c r="J92" s="99" t="s">
        <v>47</v>
      </c>
      <c r="K92" s="99" t="s">
        <v>47</v>
      </c>
      <c r="L92" s="99" t="s">
        <v>47</v>
      </c>
      <c r="M92" s="106"/>
      <c r="N92" s="106"/>
    </row>
    <row r="93" spans="1:14" ht="42.75">
      <c r="A93" s="103">
        <v>4</v>
      </c>
      <c r="B93" s="104" t="s">
        <v>193</v>
      </c>
      <c r="C93" s="97">
        <f>C95+C96+C97+C98+C94</f>
        <v>0</v>
      </c>
      <c r="D93" s="97">
        <f>D95+D96+D97+D98+D94</f>
        <v>0</v>
      </c>
      <c r="E93" s="97">
        <f>E95+E96+E97+E98+E94</f>
        <v>0</v>
      </c>
      <c r="F93" s="97">
        <f>F95+F96+F97+F98+F94</f>
        <v>0</v>
      </c>
      <c r="G93" s="97">
        <f>G95+G96+G97+G98+G94</f>
        <v>0</v>
      </c>
      <c r="H93" s="142"/>
      <c r="I93" s="99" t="s">
        <v>47</v>
      </c>
      <c r="J93" s="99" t="s">
        <v>47</v>
      </c>
      <c r="K93" s="99" t="s">
        <v>47</v>
      </c>
      <c r="L93" s="99" t="s">
        <v>47</v>
      </c>
      <c r="M93" s="106"/>
      <c r="N93" s="106"/>
    </row>
    <row r="94" spans="1:14">
      <c r="A94" s="95" t="s">
        <v>69</v>
      </c>
      <c r="B94" s="100" t="s">
        <v>340</v>
      </c>
      <c r="C94" s="99"/>
      <c r="D94" s="99"/>
      <c r="E94" s="99"/>
      <c r="F94" s="99"/>
      <c r="G94" s="99"/>
      <c r="H94" s="144"/>
      <c r="I94" s="99" t="s">
        <v>47</v>
      </c>
      <c r="J94" s="99" t="s">
        <v>47</v>
      </c>
      <c r="K94" s="99" t="s">
        <v>47</v>
      </c>
      <c r="L94" s="99" t="s">
        <v>47</v>
      </c>
      <c r="M94" s="106"/>
      <c r="N94" s="106"/>
    </row>
    <row r="95" spans="1:14">
      <c r="A95" s="95" t="s">
        <v>71</v>
      </c>
      <c r="B95" s="100" t="s">
        <v>344</v>
      </c>
      <c r="C95" s="101"/>
      <c r="D95" s="141"/>
      <c r="E95" s="118"/>
      <c r="F95" s="118"/>
      <c r="G95" s="118"/>
      <c r="H95" s="143"/>
      <c r="I95" s="99" t="s">
        <v>47</v>
      </c>
      <c r="J95" s="99" t="s">
        <v>47</v>
      </c>
      <c r="K95" s="99" t="s">
        <v>47</v>
      </c>
      <c r="L95" s="99" t="s">
        <v>47</v>
      </c>
      <c r="M95" s="106"/>
      <c r="N95" s="106"/>
    </row>
    <row r="96" spans="1:14">
      <c r="A96" s="95" t="s">
        <v>73</v>
      </c>
      <c r="B96" s="100" t="s">
        <v>345</v>
      </c>
      <c r="C96" s="101"/>
      <c r="D96" s="141"/>
      <c r="E96" s="118"/>
      <c r="F96" s="118"/>
      <c r="G96" s="118"/>
      <c r="H96" s="143"/>
      <c r="I96" s="99" t="s">
        <v>47</v>
      </c>
      <c r="J96" s="99" t="s">
        <v>47</v>
      </c>
      <c r="K96" s="99" t="s">
        <v>47</v>
      </c>
      <c r="L96" s="99" t="s">
        <v>47</v>
      </c>
      <c r="M96" s="106"/>
      <c r="N96" s="106"/>
    </row>
    <row r="97" spans="1:14" ht="60">
      <c r="A97" s="95" t="s">
        <v>75</v>
      </c>
      <c r="B97" s="100" t="s">
        <v>346</v>
      </c>
      <c r="C97" s="101"/>
      <c r="D97" s="141"/>
      <c r="E97" s="118"/>
      <c r="F97" s="118"/>
      <c r="G97" s="118"/>
      <c r="H97" s="143"/>
      <c r="I97" s="99" t="s">
        <v>47</v>
      </c>
      <c r="J97" s="99" t="s">
        <v>47</v>
      </c>
      <c r="K97" s="99" t="s">
        <v>47</v>
      </c>
      <c r="L97" s="99" t="s">
        <v>47</v>
      </c>
      <c r="M97" s="106"/>
      <c r="N97" s="106"/>
    </row>
    <row r="98" spans="1:14">
      <c r="A98" s="95" t="s">
        <v>77</v>
      </c>
      <c r="B98" s="100" t="s">
        <v>343</v>
      </c>
      <c r="C98" s="101"/>
      <c r="D98" s="141"/>
      <c r="E98" s="118"/>
      <c r="F98" s="118"/>
      <c r="G98" s="118"/>
      <c r="H98" s="143"/>
      <c r="I98" s="99" t="s">
        <v>47</v>
      </c>
      <c r="J98" s="99" t="s">
        <v>47</v>
      </c>
      <c r="K98" s="99" t="s">
        <v>47</v>
      </c>
      <c r="L98" s="99" t="s">
        <v>47</v>
      </c>
      <c r="M98" s="106"/>
      <c r="N98" s="106"/>
    </row>
    <row r="99" spans="1:14">
      <c r="A99" s="95"/>
      <c r="B99" s="100" t="s">
        <v>23</v>
      </c>
      <c r="C99" s="101"/>
      <c r="D99" s="141"/>
      <c r="E99" s="118"/>
      <c r="F99" s="118"/>
      <c r="G99" s="118"/>
      <c r="H99" s="143"/>
      <c r="I99" s="99"/>
      <c r="J99" s="99"/>
      <c r="K99" s="99"/>
      <c r="L99" s="99"/>
      <c r="M99" s="106"/>
      <c r="N99" s="106"/>
    </row>
    <row r="100" spans="1:14" ht="120">
      <c r="A100" s="95" t="s">
        <v>352</v>
      </c>
      <c r="B100" s="100" t="s">
        <v>351</v>
      </c>
      <c r="C100" s="101"/>
      <c r="D100" s="141"/>
      <c r="E100" s="118"/>
      <c r="F100" s="118"/>
      <c r="G100" s="118"/>
      <c r="H100" s="143"/>
      <c r="I100" s="99" t="s">
        <v>47</v>
      </c>
      <c r="J100" s="99" t="s">
        <v>47</v>
      </c>
      <c r="K100" s="99" t="s">
        <v>47</v>
      </c>
      <c r="L100" s="99" t="s">
        <v>47</v>
      </c>
      <c r="M100" s="106"/>
      <c r="N100" s="106"/>
    </row>
    <row r="101" spans="1:14" ht="45">
      <c r="A101" s="95" t="s">
        <v>79</v>
      </c>
      <c r="B101" s="100" t="s">
        <v>332</v>
      </c>
      <c r="C101" s="101"/>
      <c r="D101" s="141"/>
      <c r="E101" s="118"/>
      <c r="F101" s="118"/>
      <c r="G101" s="118"/>
      <c r="H101" s="143"/>
      <c r="I101" s="99" t="s">
        <v>47</v>
      </c>
      <c r="J101" s="99" t="s">
        <v>47</v>
      </c>
      <c r="K101" s="99" t="s">
        <v>47</v>
      </c>
      <c r="L101" s="99" t="s">
        <v>47</v>
      </c>
      <c r="M101" s="106"/>
      <c r="N101" s="106"/>
    </row>
    <row r="102" spans="1:14" ht="28.5">
      <c r="A102" s="103">
        <v>5</v>
      </c>
      <c r="B102" s="104" t="s">
        <v>194</v>
      </c>
      <c r="C102" s="97">
        <f>C103+C106+C109+C112+C113+C116+C119+C120+C121+C122+C125+C126</f>
        <v>2399.8000000000002</v>
      </c>
      <c r="D102" s="97">
        <f t="shared" ref="D102:N102" si="23">D103+D106+D109+D112+D113+D116+D119+D120+D121+D122+D125+D126</f>
        <v>2422.8000000000002</v>
      </c>
      <c r="E102" s="97">
        <f t="shared" si="23"/>
        <v>1487.5</v>
      </c>
      <c r="F102" s="97">
        <f t="shared" si="23"/>
        <v>2422.8000000000002</v>
      </c>
      <c r="G102" s="97">
        <f t="shared" si="23"/>
        <v>691.09999999999991</v>
      </c>
      <c r="H102" s="142">
        <f t="shared" si="23"/>
        <v>348.07379539692249</v>
      </c>
      <c r="I102" s="99" t="s">
        <v>47</v>
      </c>
      <c r="J102" s="99" t="s">
        <v>47</v>
      </c>
      <c r="K102" s="99" t="s">
        <v>47</v>
      </c>
      <c r="L102" s="99" t="s">
        <v>47</v>
      </c>
      <c r="M102" s="97">
        <f t="shared" si="23"/>
        <v>979.6</v>
      </c>
      <c r="N102" s="97">
        <f t="shared" si="23"/>
        <v>849.40000000000009</v>
      </c>
    </row>
    <row r="103" spans="1:14">
      <c r="A103" s="95" t="s">
        <v>195</v>
      </c>
      <c r="B103" s="100" t="s">
        <v>196</v>
      </c>
      <c r="C103" s="99">
        <f>C104+C105</f>
        <v>81.5</v>
      </c>
      <c r="D103" s="99">
        <f t="shared" ref="D103:N103" si="24">D104+D105</f>
        <v>0</v>
      </c>
      <c r="E103" s="99">
        <f t="shared" si="24"/>
        <v>0</v>
      </c>
      <c r="F103" s="99">
        <f t="shared" si="24"/>
        <v>0</v>
      </c>
      <c r="G103" s="99">
        <f t="shared" si="24"/>
        <v>0</v>
      </c>
      <c r="H103" s="144">
        <f t="shared" si="24"/>
        <v>0</v>
      </c>
      <c r="I103" s="99" t="s">
        <v>47</v>
      </c>
      <c r="J103" s="99" t="s">
        <v>47</v>
      </c>
      <c r="K103" s="99" t="s">
        <v>47</v>
      </c>
      <c r="L103" s="99" t="s">
        <v>47</v>
      </c>
      <c r="M103" s="99">
        <f t="shared" si="24"/>
        <v>0</v>
      </c>
      <c r="N103" s="99">
        <f t="shared" si="24"/>
        <v>0</v>
      </c>
    </row>
    <row r="104" spans="1:14">
      <c r="A104" s="95" t="s">
        <v>197</v>
      </c>
      <c r="B104" s="100" t="s">
        <v>198</v>
      </c>
      <c r="C104" s="101">
        <v>81.5</v>
      </c>
      <c r="D104" s="101"/>
      <c r="E104" s="101"/>
      <c r="F104" s="101"/>
      <c r="G104" s="101">
        <v>0</v>
      </c>
      <c r="H104" s="147"/>
      <c r="I104" s="99" t="s">
        <v>47</v>
      </c>
      <c r="J104" s="99" t="s">
        <v>47</v>
      </c>
      <c r="K104" s="99" t="s">
        <v>47</v>
      </c>
      <c r="L104" s="99" t="s">
        <v>47</v>
      </c>
      <c r="M104" s="101"/>
      <c r="N104" s="101"/>
    </row>
    <row r="105" spans="1:14" ht="30">
      <c r="A105" s="95" t="s">
        <v>199</v>
      </c>
      <c r="B105" s="100" t="s">
        <v>142</v>
      </c>
      <c r="C105" s="101"/>
      <c r="D105" s="101"/>
      <c r="E105" s="101"/>
      <c r="F105" s="101"/>
      <c r="G105" s="101">
        <v>0</v>
      </c>
      <c r="H105" s="147"/>
      <c r="I105" s="99" t="s">
        <v>47</v>
      </c>
      <c r="J105" s="99" t="s">
        <v>47</v>
      </c>
      <c r="K105" s="99" t="s">
        <v>47</v>
      </c>
      <c r="L105" s="99" t="s">
        <v>47</v>
      </c>
      <c r="M105" s="101"/>
      <c r="N105" s="101"/>
    </row>
    <row r="106" spans="1:14" ht="45">
      <c r="A106" s="95" t="s">
        <v>200</v>
      </c>
      <c r="B106" s="100" t="s">
        <v>201</v>
      </c>
      <c r="C106" s="99">
        <f>C107+C108</f>
        <v>926.80000000000007</v>
      </c>
      <c r="D106" s="99">
        <f t="shared" ref="D106:N106" si="25">D107+D108</f>
        <v>839.7</v>
      </c>
      <c r="E106" s="99">
        <f t="shared" si="25"/>
        <v>603.40000000000009</v>
      </c>
      <c r="F106" s="99">
        <f t="shared" si="25"/>
        <v>839.7</v>
      </c>
      <c r="G106" s="99">
        <f t="shared" si="25"/>
        <v>198</v>
      </c>
      <c r="H106" s="144">
        <f>G106/D106*100</f>
        <v>23.579849946409432</v>
      </c>
      <c r="I106" s="99" t="s">
        <v>47</v>
      </c>
      <c r="J106" s="99" t="s">
        <v>47</v>
      </c>
      <c r="K106" s="99" t="s">
        <v>47</v>
      </c>
      <c r="L106" s="99" t="s">
        <v>47</v>
      </c>
      <c r="M106" s="99">
        <f t="shared" si="25"/>
        <v>206.8</v>
      </c>
      <c r="N106" s="99">
        <f t="shared" si="25"/>
        <v>30</v>
      </c>
    </row>
    <row r="107" spans="1:14" ht="30">
      <c r="A107" s="95" t="s">
        <v>202</v>
      </c>
      <c r="B107" s="100" t="s">
        <v>203</v>
      </c>
      <c r="C107" s="101">
        <v>912.2</v>
      </c>
      <c r="D107" s="101">
        <v>819.7</v>
      </c>
      <c r="E107" s="101">
        <v>588.20000000000005</v>
      </c>
      <c r="F107" s="101">
        <v>819.7</v>
      </c>
      <c r="G107" s="101">
        <v>178</v>
      </c>
      <c r="H107" s="147">
        <f>G107/D107*100</f>
        <v>21.715261681102842</v>
      </c>
      <c r="I107" s="99" t="s">
        <v>47</v>
      </c>
      <c r="J107" s="99" t="s">
        <v>47</v>
      </c>
      <c r="K107" s="99" t="s">
        <v>47</v>
      </c>
      <c r="L107" s="99" t="s">
        <v>47</v>
      </c>
      <c r="M107" s="101">
        <v>186.8</v>
      </c>
      <c r="N107" s="101">
        <v>10</v>
      </c>
    </row>
    <row r="108" spans="1:14" ht="30">
      <c r="A108" s="95" t="s">
        <v>204</v>
      </c>
      <c r="B108" s="100" t="s">
        <v>142</v>
      </c>
      <c r="C108" s="101">
        <v>14.6</v>
      </c>
      <c r="D108" s="101">
        <v>20</v>
      </c>
      <c r="E108" s="101">
        <v>15.2</v>
      </c>
      <c r="F108" s="101">
        <v>20</v>
      </c>
      <c r="G108" s="101">
        <v>20</v>
      </c>
      <c r="H108" s="147">
        <f>G108/D108*100</f>
        <v>100</v>
      </c>
      <c r="I108" s="99" t="s">
        <v>47</v>
      </c>
      <c r="J108" s="99" t="s">
        <v>47</v>
      </c>
      <c r="K108" s="99" t="s">
        <v>47</v>
      </c>
      <c r="L108" s="99" t="s">
        <v>47</v>
      </c>
      <c r="M108" s="101">
        <v>20</v>
      </c>
      <c r="N108" s="101">
        <v>20</v>
      </c>
    </row>
    <row r="109" spans="1:14" ht="19.5" customHeight="1">
      <c r="A109" s="95" t="s">
        <v>205</v>
      </c>
      <c r="B109" s="100" t="s">
        <v>206</v>
      </c>
      <c r="C109" s="99">
        <f>C110+C111</f>
        <v>3.6</v>
      </c>
      <c r="D109" s="99">
        <f t="shared" ref="D109:N109" si="26">D110+D111</f>
        <v>14</v>
      </c>
      <c r="E109" s="99">
        <f t="shared" si="26"/>
        <v>2.1</v>
      </c>
      <c r="F109" s="99">
        <f t="shared" si="26"/>
        <v>14</v>
      </c>
      <c r="G109" s="99">
        <f t="shared" si="26"/>
        <v>14</v>
      </c>
      <c r="H109" s="144">
        <f>H110</f>
        <v>100</v>
      </c>
      <c r="I109" s="99"/>
      <c r="J109" s="99">
        <f t="shared" si="26"/>
        <v>0</v>
      </c>
      <c r="K109" s="99">
        <f t="shared" si="26"/>
        <v>-14</v>
      </c>
      <c r="L109" s="99"/>
      <c r="M109" s="99">
        <f t="shared" si="26"/>
        <v>3</v>
      </c>
      <c r="N109" s="99">
        <f t="shared" si="26"/>
        <v>3</v>
      </c>
    </row>
    <row r="110" spans="1:14">
      <c r="A110" s="95" t="s">
        <v>207</v>
      </c>
      <c r="B110" s="100" t="s">
        <v>208</v>
      </c>
      <c r="C110" s="101">
        <v>3.6</v>
      </c>
      <c r="D110" s="101">
        <v>14</v>
      </c>
      <c r="E110" s="101">
        <v>2.1</v>
      </c>
      <c r="F110" s="101">
        <v>14</v>
      </c>
      <c r="G110" s="101">
        <v>14</v>
      </c>
      <c r="H110" s="147">
        <f>G110/D110*100</f>
        <v>100</v>
      </c>
      <c r="I110" s="101"/>
      <c r="J110" s="101"/>
      <c r="K110" s="101">
        <f t="shared" ref="K110:K111" si="27">J110-G110</f>
        <v>-14</v>
      </c>
      <c r="L110" s="101"/>
      <c r="M110" s="101">
        <v>3</v>
      </c>
      <c r="N110" s="101">
        <v>3</v>
      </c>
    </row>
    <row r="111" spans="1:14" ht="30">
      <c r="A111" s="95" t="s">
        <v>209</v>
      </c>
      <c r="B111" s="100" t="s">
        <v>142</v>
      </c>
      <c r="C111" s="101"/>
      <c r="D111" s="101"/>
      <c r="E111" s="101"/>
      <c r="F111" s="101"/>
      <c r="G111" s="101"/>
      <c r="H111" s="147"/>
      <c r="I111" s="101"/>
      <c r="J111" s="101"/>
      <c r="K111" s="101">
        <f t="shared" si="27"/>
        <v>0</v>
      </c>
      <c r="L111" s="101"/>
      <c r="M111" s="101"/>
      <c r="N111" s="101"/>
    </row>
    <row r="112" spans="1:14">
      <c r="A112" s="95" t="s">
        <v>210</v>
      </c>
      <c r="B112" s="100" t="s">
        <v>211</v>
      </c>
      <c r="C112" s="101">
        <v>140</v>
      </c>
      <c r="D112" s="101">
        <v>0</v>
      </c>
      <c r="E112" s="101">
        <v>0</v>
      </c>
      <c r="F112" s="101"/>
      <c r="G112" s="101"/>
      <c r="H112" s="147"/>
      <c r="I112" s="99" t="s">
        <v>47</v>
      </c>
      <c r="J112" s="99" t="s">
        <v>47</v>
      </c>
      <c r="K112" s="99" t="s">
        <v>47</v>
      </c>
      <c r="L112" s="99" t="s">
        <v>47</v>
      </c>
      <c r="M112" s="101"/>
      <c r="N112" s="101"/>
    </row>
    <row r="113" spans="1:14" ht="30">
      <c r="A113" s="95" t="s">
        <v>212</v>
      </c>
      <c r="B113" s="100" t="s">
        <v>213</v>
      </c>
      <c r="C113" s="99">
        <f>C114+C115</f>
        <v>0</v>
      </c>
      <c r="D113" s="99">
        <f t="shared" ref="D113:N113" si="28">D114+D115</f>
        <v>0</v>
      </c>
      <c r="E113" s="99">
        <f t="shared" si="28"/>
        <v>0</v>
      </c>
      <c r="F113" s="99">
        <f t="shared" si="28"/>
        <v>0</v>
      </c>
      <c r="G113" s="99">
        <f t="shared" si="28"/>
        <v>0</v>
      </c>
      <c r="H113" s="144">
        <f t="shared" si="28"/>
        <v>0</v>
      </c>
      <c r="I113" s="99" t="s">
        <v>47</v>
      </c>
      <c r="J113" s="99" t="s">
        <v>47</v>
      </c>
      <c r="K113" s="99" t="s">
        <v>47</v>
      </c>
      <c r="L113" s="99" t="s">
        <v>47</v>
      </c>
      <c r="M113" s="99">
        <f t="shared" si="28"/>
        <v>0</v>
      </c>
      <c r="N113" s="99">
        <f t="shared" si="28"/>
        <v>0</v>
      </c>
    </row>
    <row r="114" spans="1:14" ht="30">
      <c r="A114" s="95" t="s">
        <v>214</v>
      </c>
      <c r="B114" s="100" t="s">
        <v>215</v>
      </c>
      <c r="C114" s="101"/>
      <c r="D114" s="101"/>
      <c r="E114" s="101"/>
      <c r="F114" s="101"/>
      <c r="G114" s="101"/>
      <c r="H114" s="147"/>
      <c r="I114" s="99" t="s">
        <v>47</v>
      </c>
      <c r="J114" s="99" t="s">
        <v>47</v>
      </c>
      <c r="K114" s="99" t="s">
        <v>47</v>
      </c>
      <c r="L114" s="99" t="s">
        <v>47</v>
      </c>
      <c r="M114" s="101"/>
      <c r="N114" s="101"/>
    </row>
    <row r="115" spans="1:14" ht="30">
      <c r="A115" s="95" t="s">
        <v>216</v>
      </c>
      <c r="B115" s="100" t="s">
        <v>142</v>
      </c>
      <c r="C115" s="101"/>
      <c r="D115" s="101"/>
      <c r="E115" s="101"/>
      <c r="F115" s="101"/>
      <c r="G115" s="101"/>
      <c r="H115" s="147"/>
      <c r="I115" s="99" t="s">
        <v>47</v>
      </c>
      <c r="J115" s="99" t="s">
        <v>47</v>
      </c>
      <c r="K115" s="99" t="s">
        <v>47</v>
      </c>
      <c r="L115" s="99" t="s">
        <v>47</v>
      </c>
      <c r="M115" s="101"/>
      <c r="N115" s="101"/>
    </row>
    <row r="116" spans="1:14" ht="30">
      <c r="A116" s="95" t="s">
        <v>217</v>
      </c>
      <c r="B116" s="100" t="s">
        <v>218</v>
      </c>
      <c r="C116" s="99">
        <f>C117+C118</f>
        <v>261.10000000000002</v>
      </c>
      <c r="D116" s="99">
        <f t="shared" ref="D116:N116" si="29">D117+D118</f>
        <v>341.9</v>
      </c>
      <c r="E116" s="99">
        <f t="shared" si="29"/>
        <v>154.5</v>
      </c>
      <c r="F116" s="99">
        <f t="shared" si="29"/>
        <v>341.9</v>
      </c>
      <c r="G116" s="99">
        <f t="shared" si="29"/>
        <v>381.6</v>
      </c>
      <c r="H116" s="144">
        <f t="shared" si="29"/>
        <v>111.61158233401581</v>
      </c>
      <c r="I116" s="99"/>
      <c r="J116" s="99">
        <f t="shared" si="29"/>
        <v>0</v>
      </c>
      <c r="K116" s="99">
        <f t="shared" si="29"/>
        <v>-381.6</v>
      </c>
      <c r="L116" s="99"/>
      <c r="M116" s="99">
        <f t="shared" si="29"/>
        <v>381.6</v>
      </c>
      <c r="N116" s="99">
        <f t="shared" si="29"/>
        <v>381.6</v>
      </c>
    </row>
    <row r="117" spans="1:14">
      <c r="A117" s="95" t="s">
        <v>219</v>
      </c>
      <c r="B117" s="100" t="s">
        <v>220</v>
      </c>
      <c r="C117" s="101">
        <v>261.10000000000002</v>
      </c>
      <c r="D117" s="101">
        <v>341.9</v>
      </c>
      <c r="E117" s="101">
        <v>154.5</v>
      </c>
      <c r="F117" s="101">
        <v>341.9</v>
      </c>
      <c r="G117" s="101">
        <v>381.6</v>
      </c>
      <c r="H117" s="147">
        <f>G117/D117*100</f>
        <v>111.61158233401581</v>
      </c>
      <c r="I117" s="99"/>
      <c r="J117" s="101"/>
      <c r="K117" s="101">
        <f t="shared" ref="K117:K118" si="30">J117-G117</f>
        <v>-381.6</v>
      </c>
      <c r="L117" s="99"/>
      <c r="M117" s="101">
        <v>381.6</v>
      </c>
      <c r="N117" s="101">
        <v>381.6</v>
      </c>
    </row>
    <row r="118" spans="1:14" ht="30">
      <c r="A118" s="95" t="s">
        <v>221</v>
      </c>
      <c r="B118" s="100" t="s">
        <v>222</v>
      </c>
      <c r="C118" s="101"/>
      <c r="D118" s="101"/>
      <c r="E118" s="101"/>
      <c r="F118" s="101"/>
      <c r="G118" s="101"/>
      <c r="H118" s="147"/>
      <c r="I118" s="99"/>
      <c r="J118" s="101"/>
      <c r="K118" s="101">
        <f t="shared" si="30"/>
        <v>0</v>
      </c>
      <c r="L118" s="99"/>
      <c r="M118" s="101"/>
      <c r="N118" s="101"/>
    </row>
    <row r="119" spans="1:14">
      <c r="A119" s="95" t="s">
        <v>326</v>
      </c>
      <c r="B119" s="100" t="s">
        <v>225</v>
      </c>
      <c r="C119" s="101"/>
      <c r="D119" s="101"/>
      <c r="E119" s="101"/>
      <c r="F119" s="101"/>
      <c r="G119" s="101"/>
      <c r="H119" s="147"/>
      <c r="I119" s="99" t="s">
        <v>47</v>
      </c>
      <c r="J119" s="99" t="s">
        <v>47</v>
      </c>
      <c r="K119" s="99" t="s">
        <v>47</v>
      </c>
      <c r="L119" s="99" t="s">
        <v>47</v>
      </c>
      <c r="M119" s="101"/>
      <c r="N119" s="101"/>
    </row>
    <row r="120" spans="1:14">
      <c r="A120" s="95" t="s">
        <v>224</v>
      </c>
      <c r="B120" s="100" t="s">
        <v>227</v>
      </c>
      <c r="C120" s="101"/>
      <c r="D120" s="101"/>
      <c r="E120" s="101"/>
      <c r="F120" s="101"/>
      <c r="G120" s="101"/>
      <c r="H120" s="147"/>
      <c r="I120" s="99" t="s">
        <v>47</v>
      </c>
      <c r="J120" s="99" t="s">
        <v>47</v>
      </c>
      <c r="K120" s="99" t="s">
        <v>47</v>
      </c>
      <c r="L120" s="99" t="s">
        <v>47</v>
      </c>
      <c r="M120" s="101"/>
      <c r="N120" s="101"/>
    </row>
    <row r="121" spans="1:14" ht="30">
      <c r="A121" s="95" t="s">
        <v>226</v>
      </c>
      <c r="B121" s="100" t="s">
        <v>229</v>
      </c>
      <c r="C121" s="101"/>
      <c r="D121" s="101"/>
      <c r="E121" s="101"/>
      <c r="F121" s="101"/>
      <c r="G121" s="101"/>
      <c r="H121" s="147"/>
      <c r="I121" s="99" t="s">
        <v>47</v>
      </c>
      <c r="J121" s="99" t="s">
        <v>47</v>
      </c>
      <c r="K121" s="99" t="s">
        <v>47</v>
      </c>
      <c r="L121" s="99" t="s">
        <v>47</v>
      </c>
      <c r="M121" s="101"/>
      <c r="N121" s="101"/>
    </row>
    <row r="122" spans="1:14" ht="30">
      <c r="A122" s="95" t="s">
        <v>228</v>
      </c>
      <c r="B122" s="100" t="s">
        <v>231</v>
      </c>
      <c r="C122" s="101"/>
      <c r="D122" s="101"/>
      <c r="E122" s="101"/>
      <c r="F122" s="101"/>
      <c r="G122" s="101"/>
      <c r="H122" s="147"/>
      <c r="I122" s="99" t="s">
        <v>47</v>
      </c>
      <c r="J122" s="99" t="s">
        <v>47</v>
      </c>
      <c r="K122" s="99" t="s">
        <v>47</v>
      </c>
      <c r="L122" s="99" t="s">
        <v>47</v>
      </c>
      <c r="M122" s="101"/>
      <c r="N122" s="101"/>
    </row>
    <row r="123" spans="1:14" ht="45">
      <c r="A123" s="95" t="s">
        <v>230</v>
      </c>
      <c r="B123" s="100" t="s">
        <v>223</v>
      </c>
      <c r="C123" s="101"/>
      <c r="D123" s="101"/>
      <c r="E123" s="101"/>
      <c r="F123" s="101"/>
      <c r="G123" s="101"/>
      <c r="H123" s="147"/>
      <c r="I123" s="99" t="s">
        <v>47</v>
      </c>
      <c r="J123" s="99" t="s">
        <v>47</v>
      </c>
      <c r="K123" s="99" t="s">
        <v>47</v>
      </c>
      <c r="L123" s="99" t="s">
        <v>47</v>
      </c>
      <c r="M123" s="101"/>
      <c r="N123" s="101"/>
    </row>
    <row r="124" spans="1:14" ht="75">
      <c r="A124" s="95" t="s">
        <v>232</v>
      </c>
      <c r="B124" s="100" t="s">
        <v>336</v>
      </c>
      <c r="C124" s="101"/>
      <c r="D124" s="101"/>
      <c r="E124" s="101"/>
      <c r="F124" s="101"/>
      <c r="G124" s="101"/>
      <c r="H124" s="147"/>
      <c r="I124" s="99" t="s">
        <v>47</v>
      </c>
      <c r="J124" s="99" t="s">
        <v>47</v>
      </c>
      <c r="K124" s="99" t="s">
        <v>47</v>
      </c>
      <c r="L124" s="99" t="s">
        <v>47</v>
      </c>
      <c r="M124" s="101"/>
      <c r="N124" s="101"/>
    </row>
    <row r="125" spans="1:14" ht="75">
      <c r="A125" s="95" t="s">
        <v>233</v>
      </c>
      <c r="B125" s="100" t="s">
        <v>337</v>
      </c>
      <c r="C125" s="101">
        <v>35.6</v>
      </c>
      <c r="D125" s="101">
        <v>28.7</v>
      </c>
      <c r="E125" s="101">
        <v>21.5</v>
      </c>
      <c r="F125" s="101">
        <v>28.7</v>
      </c>
      <c r="G125" s="101">
        <v>30.8</v>
      </c>
      <c r="H125" s="147">
        <f>G125/D125*100</f>
        <v>107.31707317073172</v>
      </c>
      <c r="I125" s="99" t="s">
        <v>47</v>
      </c>
      <c r="J125" s="99" t="s">
        <v>47</v>
      </c>
      <c r="K125" s="99" t="s">
        <v>47</v>
      </c>
      <c r="L125" s="99" t="s">
        <v>47</v>
      </c>
      <c r="M125" s="101">
        <v>30.8</v>
      </c>
      <c r="N125" s="101">
        <v>30.8</v>
      </c>
    </row>
    <row r="126" spans="1:14">
      <c r="A126" s="95" t="s">
        <v>234</v>
      </c>
      <c r="B126" s="100" t="s">
        <v>235</v>
      </c>
      <c r="C126" s="99">
        <f>SUM(C127:C158)</f>
        <v>951.20000000000016</v>
      </c>
      <c r="D126" s="99">
        <f t="shared" ref="D126:N126" si="31">SUM(D127:D158)</f>
        <v>1198.5</v>
      </c>
      <c r="E126" s="99">
        <f t="shared" si="31"/>
        <v>706</v>
      </c>
      <c r="F126" s="99">
        <f t="shared" si="31"/>
        <v>1198.5</v>
      </c>
      <c r="G126" s="99">
        <f t="shared" si="31"/>
        <v>66.699999999999989</v>
      </c>
      <c r="H126" s="144">
        <f>G126/D126*100</f>
        <v>5.5652899457655387</v>
      </c>
      <c r="I126" s="99" t="s">
        <v>47</v>
      </c>
      <c r="J126" s="99" t="s">
        <v>47</v>
      </c>
      <c r="K126" s="99" t="s">
        <v>47</v>
      </c>
      <c r="L126" s="99" t="s">
        <v>47</v>
      </c>
      <c r="M126" s="99">
        <f t="shared" si="31"/>
        <v>357.4</v>
      </c>
      <c r="N126" s="99">
        <f t="shared" si="31"/>
        <v>404</v>
      </c>
    </row>
    <row r="127" spans="1:14" ht="25.5">
      <c r="A127" s="95" t="s">
        <v>236</v>
      </c>
      <c r="B127" s="108" t="s">
        <v>237</v>
      </c>
      <c r="C127" s="101"/>
      <c r="D127" s="101"/>
      <c r="E127" s="101"/>
      <c r="F127" s="101"/>
      <c r="G127" s="101"/>
      <c r="H127" s="147"/>
      <c r="I127" s="99" t="s">
        <v>47</v>
      </c>
      <c r="J127" s="99" t="s">
        <v>47</v>
      </c>
      <c r="K127" s="99" t="s">
        <v>47</v>
      </c>
      <c r="L127" s="99" t="s">
        <v>47</v>
      </c>
      <c r="M127" s="101"/>
      <c r="N127" s="101"/>
    </row>
    <row r="128" spans="1:14" ht="102">
      <c r="A128" s="95" t="s">
        <v>238</v>
      </c>
      <c r="B128" s="108" t="s">
        <v>239</v>
      </c>
      <c r="C128" s="101"/>
      <c r="D128" s="101"/>
      <c r="E128" s="101"/>
      <c r="F128" s="101"/>
      <c r="G128" s="101"/>
      <c r="H128" s="147"/>
      <c r="I128" s="99" t="s">
        <v>47</v>
      </c>
      <c r="J128" s="99" t="s">
        <v>47</v>
      </c>
      <c r="K128" s="99" t="s">
        <v>47</v>
      </c>
      <c r="L128" s="99" t="s">
        <v>47</v>
      </c>
      <c r="M128" s="101"/>
      <c r="N128" s="101"/>
    </row>
    <row r="129" spans="1:14" ht="25.5">
      <c r="A129" s="95" t="s">
        <v>240</v>
      </c>
      <c r="B129" s="108" t="s">
        <v>241</v>
      </c>
      <c r="C129" s="101"/>
      <c r="D129" s="101"/>
      <c r="E129" s="101"/>
      <c r="F129" s="101"/>
      <c r="G129" s="101"/>
      <c r="H129" s="147"/>
      <c r="I129" s="99" t="s">
        <v>47</v>
      </c>
      <c r="J129" s="99" t="s">
        <v>47</v>
      </c>
      <c r="K129" s="99" t="s">
        <v>47</v>
      </c>
      <c r="L129" s="99" t="s">
        <v>47</v>
      </c>
      <c r="M129" s="101"/>
      <c r="N129" s="101"/>
    </row>
    <row r="130" spans="1:14">
      <c r="A130" s="95" t="s">
        <v>242</v>
      </c>
      <c r="B130" s="108" t="s">
        <v>243</v>
      </c>
      <c r="C130" s="101"/>
      <c r="D130" s="101"/>
      <c r="E130" s="101"/>
      <c r="F130" s="101"/>
      <c r="G130" s="101"/>
      <c r="H130" s="147"/>
      <c r="I130" s="99" t="s">
        <v>47</v>
      </c>
      <c r="J130" s="99" t="s">
        <v>47</v>
      </c>
      <c r="K130" s="99" t="s">
        <v>47</v>
      </c>
      <c r="L130" s="99" t="s">
        <v>47</v>
      </c>
      <c r="M130" s="101"/>
      <c r="N130" s="101"/>
    </row>
    <row r="131" spans="1:14" ht="46.5" customHeight="1">
      <c r="A131" s="95" t="s">
        <v>244</v>
      </c>
      <c r="B131" s="108" t="s">
        <v>245</v>
      </c>
      <c r="C131" s="101">
        <v>35.4</v>
      </c>
      <c r="D131" s="101">
        <v>27</v>
      </c>
      <c r="E131" s="101">
        <v>25.1</v>
      </c>
      <c r="F131" s="101">
        <v>27</v>
      </c>
      <c r="G131" s="101"/>
      <c r="H131" s="147"/>
      <c r="I131" s="99" t="s">
        <v>47</v>
      </c>
      <c r="J131" s="99" t="s">
        <v>47</v>
      </c>
      <c r="K131" s="99" t="s">
        <v>47</v>
      </c>
      <c r="L131" s="99" t="s">
        <v>47</v>
      </c>
      <c r="M131" s="101"/>
      <c r="N131" s="101"/>
    </row>
    <row r="132" spans="1:14" ht="25.5">
      <c r="A132" s="95" t="s">
        <v>246</v>
      </c>
      <c r="B132" s="108" t="s">
        <v>247</v>
      </c>
      <c r="C132" s="101">
        <v>9.8000000000000007</v>
      </c>
      <c r="D132" s="101">
        <v>36.799999999999997</v>
      </c>
      <c r="E132" s="101">
        <v>7.7</v>
      </c>
      <c r="F132" s="101">
        <v>36.799999999999997</v>
      </c>
      <c r="G132" s="101"/>
      <c r="H132" s="147"/>
      <c r="I132" s="99" t="s">
        <v>47</v>
      </c>
      <c r="J132" s="99" t="s">
        <v>47</v>
      </c>
      <c r="K132" s="99" t="s">
        <v>47</v>
      </c>
      <c r="L132" s="99" t="s">
        <v>47</v>
      </c>
      <c r="M132" s="101"/>
      <c r="N132" s="101"/>
    </row>
    <row r="133" spans="1:14" ht="25.5">
      <c r="A133" s="95" t="s">
        <v>248</v>
      </c>
      <c r="B133" s="108" t="s">
        <v>249</v>
      </c>
      <c r="C133" s="101">
        <v>1.6</v>
      </c>
      <c r="D133" s="101">
        <v>3</v>
      </c>
      <c r="E133" s="101">
        <v>2.8</v>
      </c>
      <c r="F133" s="101">
        <v>3</v>
      </c>
      <c r="G133" s="101">
        <v>3</v>
      </c>
      <c r="H133" s="147">
        <f>G133/D133*100</f>
        <v>100</v>
      </c>
      <c r="I133" s="99" t="s">
        <v>47</v>
      </c>
      <c r="J133" s="99" t="s">
        <v>47</v>
      </c>
      <c r="K133" s="99" t="s">
        <v>47</v>
      </c>
      <c r="L133" s="99" t="s">
        <v>47</v>
      </c>
      <c r="M133" s="101">
        <v>3</v>
      </c>
      <c r="N133" s="101">
        <v>3</v>
      </c>
    </row>
    <row r="134" spans="1:14" ht="25.5">
      <c r="A134" s="95" t="s">
        <v>250</v>
      </c>
      <c r="B134" s="108" t="s">
        <v>251</v>
      </c>
      <c r="C134" s="101">
        <v>78</v>
      </c>
      <c r="D134" s="101">
        <v>88.5</v>
      </c>
      <c r="E134" s="101">
        <v>84.1</v>
      </c>
      <c r="F134" s="101">
        <v>88.5</v>
      </c>
      <c r="G134" s="101"/>
      <c r="H134" s="147"/>
      <c r="I134" s="99" t="s">
        <v>47</v>
      </c>
      <c r="J134" s="99" t="s">
        <v>47</v>
      </c>
      <c r="K134" s="99" t="s">
        <v>47</v>
      </c>
      <c r="L134" s="99" t="s">
        <v>47</v>
      </c>
      <c r="M134" s="101"/>
      <c r="N134" s="101"/>
    </row>
    <row r="135" spans="1:14" ht="25.5">
      <c r="A135" s="95" t="s">
        <v>252</v>
      </c>
      <c r="B135" s="108" t="s">
        <v>253</v>
      </c>
      <c r="C135" s="101">
        <v>53.8</v>
      </c>
      <c r="D135" s="101">
        <v>130.80000000000001</v>
      </c>
      <c r="E135" s="101">
        <v>16</v>
      </c>
      <c r="F135" s="101">
        <v>130.80000000000001</v>
      </c>
      <c r="G135" s="101"/>
      <c r="H135" s="147"/>
      <c r="I135" s="99" t="s">
        <v>47</v>
      </c>
      <c r="J135" s="99" t="s">
        <v>47</v>
      </c>
      <c r="K135" s="99" t="s">
        <v>47</v>
      </c>
      <c r="L135" s="99" t="s">
        <v>47</v>
      </c>
      <c r="M135" s="101"/>
      <c r="N135" s="101"/>
    </row>
    <row r="136" spans="1:14" ht="25.5">
      <c r="A136" s="95" t="s">
        <v>254</v>
      </c>
      <c r="B136" s="108" t="s">
        <v>255</v>
      </c>
      <c r="C136" s="101">
        <v>1.5</v>
      </c>
      <c r="D136" s="101">
        <v>3</v>
      </c>
      <c r="E136" s="101">
        <v>0</v>
      </c>
      <c r="F136" s="101">
        <v>3</v>
      </c>
      <c r="G136" s="101"/>
      <c r="H136" s="147"/>
      <c r="I136" s="99" t="s">
        <v>47</v>
      </c>
      <c r="J136" s="99" t="s">
        <v>47</v>
      </c>
      <c r="K136" s="99" t="s">
        <v>47</v>
      </c>
      <c r="L136" s="99" t="s">
        <v>47</v>
      </c>
      <c r="M136" s="101"/>
      <c r="N136" s="101"/>
    </row>
    <row r="137" spans="1:14" ht="25.5">
      <c r="A137" s="95" t="s">
        <v>256</v>
      </c>
      <c r="B137" s="108" t="s">
        <v>257</v>
      </c>
      <c r="C137" s="101">
        <v>18.7</v>
      </c>
      <c r="D137" s="101">
        <v>21</v>
      </c>
      <c r="E137" s="101">
        <v>0</v>
      </c>
      <c r="F137" s="101">
        <v>21</v>
      </c>
      <c r="G137" s="101">
        <v>1</v>
      </c>
      <c r="H137" s="147">
        <f>G137/D137*100</f>
        <v>4.7619047619047619</v>
      </c>
      <c r="I137" s="99" t="s">
        <v>47</v>
      </c>
      <c r="J137" s="99" t="s">
        <v>47</v>
      </c>
      <c r="K137" s="99" t="s">
        <v>47</v>
      </c>
      <c r="L137" s="99" t="s">
        <v>47</v>
      </c>
      <c r="M137" s="101">
        <v>2</v>
      </c>
      <c r="N137" s="101">
        <v>2</v>
      </c>
    </row>
    <row r="138" spans="1:14">
      <c r="A138" s="95" t="s">
        <v>258</v>
      </c>
      <c r="B138" s="108" t="s">
        <v>259</v>
      </c>
      <c r="C138" s="101">
        <v>38.4</v>
      </c>
      <c r="D138" s="101">
        <v>38</v>
      </c>
      <c r="E138" s="101">
        <v>30.1</v>
      </c>
      <c r="F138" s="101">
        <v>38</v>
      </c>
      <c r="G138" s="101">
        <v>0</v>
      </c>
      <c r="H138" s="147"/>
      <c r="I138" s="99" t="s">
        <v>47</v>
      </c>
      <c r="J138" s="99" t="s">
        <v>47</v>
      </c>
      <c r="K138" s="99" t="s">
        <v>47</v>
      </c>
      <c r="L138" s="99" t="s">
        <v>47</v>
      </c>
      <c r="M138" s="101"/>
      <c r="N138" s="101"/>
    </row>
    <row r="139" spans="1:14" ht="25.5">
      <c r="A139" s="95" t="s">
        <v>260</v>
      </c>
      <c r="B139" s="108" t="s">
        <v>261</v>
      </c>
      <c r="C139" s="101">
        <v>32.700000000000003</v>
      </c>
      <c r="D139" s="141">
        <v>26.5</v>
      </c>
      <c r="E139" s="118">
        <v>17.7</v>
      </c>
      <c r="F139" s="118">
        <v>26.5</v>
      </c>
      <c r="G139" s="118">
        <v>0</v>
      </c>
      <c r="H139" s="143"/>
      <c r="I139" s="99" t="s">
        <v>47</v>
      </c>
      <c r="J139" s="99" t="s">
        <v>47</v>
      </c>
      <c r="K139" s="99" t="s">
        <v>47</v>
      </c>
      <c r="L139" s="99" t="s">
        <v>47</v>
      </c>
      <c r="M139" s="106"/>
      <c r="N139" s="106"/>
    </row>
    <row r="140" spans="1:14" ht="25.5">
      <c r="A140" s="95" t="s">
        <v>262</v>
      </c>
      <c r="B140" s="108" t="s">
        <v>263</v>
      </c>
      <c r="C140" s="101">
        <v>27.1</v>
      </c>
      <c r="D140" s="141">
        <v>89.6</v>
      </c>
      <c r="E140" s="118">
        <v>14.6</v>
      </c>
      <c r="F140" s="118">
        <v>89.6</v>
      </c>
      <c r="G140" s="118">
        <v>0</v>
      </c>
      <c r="H140" s="143"/>
      <c r="I140" s="99" t="s">
        <v>47</v>
      </c>
      <c r="J140" s="99" t="s">
        <v>47</v>
      </c>
      <c r="K140" s="99" t="s">
        <v>47</v>
      </c>
      <c r="L140" s="99" t="s">
        <v>47</v>
      </c>
      <c r="M140" s="106">
        <v>10</v>
      </c>
      <c r="N140" s="106">
        <v>10</v>
      </c>
    </row>
    <row r="141" spans="1:14" ht="51">
      <c r="A141" s="95" t="s">
        <v>264</v>
      </c>
      <c r="B141" s="108" t="s">
        <v>265</v>
      </c>
      <c r="C141" s="101">
        <v>82.9</v>
      </c>
      <c r="D141" s="141">
        <v>50</v>
      </c>
      <c r="E141" s="118">
        <v>35</v>
      </c>
      <c r="F141" s="118">
        <v>50</v>
      </c>
      <c r="G141" s="118">
        <v>2</v>
      </c>
      <c r="H141" s="143">
        <f>G141/D141*100</f>
        <v>4</v>
      </c>
      <c r="I141" s="99" t="s">
        <v>47</v>
      </c>
      <c r="J141" s="99" t="s">
        <v>47</v>
      </c>
      <c r="K141" s="99" t="s">
        <v>47</v>
      </c>
      <c r="L141" s="99" t="s">
        <v>47</v>
      </c>
      <c r="M141" s="106"/>
      <c r="N141" s="106"/>
    </row>
    <row r="142" spans="1:14" ht="51">
      <c r="A142" s="95" t="s">
        <v>266</v>
      </c>
      <c r="B142" s="108" t="s">
        <v>267</v>
      </c>
      <c r="C142" s="101"/>
      <c r="D142" s="141"/>
      <c r="E142" s="118"/>
      <c r="F142" s="118"/>
      <c r="G142" s="118"/>
      <c r="H142" s="143"/>
      <c r="I142" s="99" t="s">
        <v>47</v>
      </c>
      <c r="J142" s="99" t="s">
        <v>47</v>
      </c>
      <c r="K142" s="99" t="s">
        <v>47</v>
      </c>
      <c r="L142" s="99" t="s">
        <v>47</v>
      </c>
      <c r="M142" s="106"/>
      <c r="N142" s="106"/>
    </row>
    <row r="143" spans="1:14">
      <c r="A143" s="95" t="s">
        <v>268</v>
      </c>
      <c r="B143" s="108" t="s">
        <v>269</v>
      </c>
      <c r="C143" s="101"/>
      <c r="D143" s="141"/>
      <c r="E143" s="118"/>
      <c r="F143" s="118"/>
      <c r="G143" s="118"/>
      <c r="H143" s="143"/>
      <c r="I143" s="99" t="s">
        <v>47</v>
      </c>
      <c r="J143" s="99" t="s">
        <v>47</v>
      </c>
      <c r="K143" s="99" t="s">
        <v>47</v>
      </c>
      <c r="L143" s="99" t="s">
        <v>47</v>
      </c>
      <c r="M143" s="106"/>
      <c r="N143" s="106"/>
    </row>
    <row r="144" spans="1:14">
      <c r="A144" s="95" t="s">
        <v>270</v>
      </c>
      <c r="B144" s="108" t="s">
        <v>271</v>
      </c>
      <c r="C144" s="101"/>
      <c r="D144" s="141"/>
      <c r="E144" s="118"/>
      <c r="F144" s="118"/>
      <c r="G144" s="118"/>
      <c r="H144" s="143"/>
      <c r="I144" s="99" t="s">
        <v>47</v>
      </c>
      <c r="J144" s="99" t="s">
        <v>47</v>
      </c>
      <c r="K144" s="99" t="s">
        <v>47</v>
      </c>
      <c r="L144" s="99" t="s">
        <v>47</v>
      </c>
      <c r="M144" s="106"/>
      <c r="N144" s="106"/>
    </row>
    <row r="145" spans="1:14">
      <c r="A145" s="95" t="s">
        <v>272</v>
      </c>
      <c r="B145" s="108" t="s">
        <v>273</v>
      </c>
      <c r="C145" s="101">
        <v>51.8</v>
      </c>
      <c r="D145" s="141">
        <v>144.6</v>
      </c>
      <c r="E145" s="118">
        <v>39.4</v>
      </c>
      <c r="F145" s="118">
        <v>144.6</v>
      </c>
      <c r="G145" s="118">
        <v>16.8</v>
      </c>
      <c r="H145" s="143">
        <f>G145/D145*100</f>
        <v>11.618257261410788</v>
      </c>
      <c r="I145" s="99" t="s">
        <v>47</v>
      </c>
      <c r="J145" s="99" t="s">
        <v>47</v>
      </c>
      <c r="K145" s="99" t="s">
        <v>47</v>
      </c>
      <c r="L145" s="99" t="s">
        <v>47</v>
      </c>
      <c r="M145" s="106"/>
      <c r="N145" s="106"/>
    </row>
    <row r="146" spans="1:14">
      <c r="A146" s="95" t="s">
        <v>274</v>
      </c>
      <c r="B146" s="108" t="s">
        <v>275</v>
      </c>
      <c r="C146" s="101"/>
      <c r="D146" s="141"/>
      <c r="E146" s="118"/>
      <c r="F146" s="118"/>
      <c r="G146" s="118"/>
      <c r="H146" s="143"/>
      <c r="I146" s="99" t="s">
        <v>47</v>
      </c>
      <c r="J146" s="99" t="s">
        <v>47</v>
      </c>
      <c r="K146" s="99" t="s">
        <v>47</v>
      </c>
      <c r="L146" s="99" t="s">
        <v>47</v>
      </c>
      <c r="M146" s="106"/>
      <c r="N146" s="106"/>
    </row>
    <row r="147" spans="1:14">
      <c r="A147" s="95" t="s">
        <v>276</v>
      </c>
      <c r="B147" s="108" t="s">
        <v>277</v>
      </c>
      <c r="C147" s="101"/>
      <c r="D147" s="141"/>
      <c r="E147" s="118"/>
      <c r="F147" s="118"/>
      <c r="G147" s="118"/>
      <c r="H147" s="143"/>
      <c r="I147" s="99" t="s">
        <v>47</v>
      </c>
      <c r="J147" s="99" t="s">
        <v>47</v>
      </c>
      <c r="K147" s="99" t="s">
        <v>47</v>
      </c>
      <c r="L147" s="99" t="s">
        <v>47</v>
      </c>
      <c r="M147" s="106"/>
      <c r="N147" s="106"/>
    </row>
    <row r="148" spans="1:14" ht="25.5">
      <c r="A148" s="95" t="s">
        <v>278</v>
      </c>
      <c r="B148" s="108" t="s">
        <v>279</v>
      </c>
      <c r="C148" s="101"/>
      <c r="D148" s="141"/>
      <c r="E148" s="118"/>
      <c r="F148" s="118"/>
      <c r="G148" s="118"/>
      <c r="H148" s="143"/>
      <c r="I148" s="99" t="s">
        <v>47</v>
      </c>
      <c r="J148" s="99" t="s">
        <v>47</v>
      </c>
      <c r="K148" s="99" t="s">
        <v>47</v>
      </c>
      <c r="L148" s="99" t="s">
        <v>47</v>
      </c>
      <c r="M148" s="106"/>
      <c r="N148" s="106"/>
    </row>
    <row r="149" spans="1:14" ht="25.5">
      <c r="A149" s="95" t="s">
        <v>280</v>
      </c>
      <c r="B149" s="108" t="s">
        <v>281</v>
      </c>
      <c r="C149" s="101"/>
      <c r="D149" s="141"/>
      <c r="E149" s="118"/>
      <c r="F149" s="118"/>
      <c r="G149" s="118"/>
      <c r="H149" s="143"/>
      <c r="I149" s="99" t="s">
        <v>47</v>
      </c>
      <c r="J149" s="99" t="s">
        <v>47</v>
      </c>
      <c r="K149" s="99" t="s">
        <v>47</v>
      </c>
      <c r="L149" s="99" t="s">
        <v>47</v>
      </c>
      <c r="M149" s="106"/>
      <c r="N149" s="106"/>
    </row>
    <row r="150" spans="1:14" ht="25.5">
      <c r="A150" s="95" t="s">
        <v>282</v>
      </c>
      <c r="B150" s="108" t="s">
        <v>283</v>
      </c>
      <c r="C150" s="101">
        <v>20</v>
      </c>
      <c r="D150" s="141">
        <v>20</v>
      </c>
      <c r="E150" s="118">
        <v>20</v>
      </c>
      <c r="F150" s="118">
        <v>20</v>
      </c>
      <c r="G150" s="118">
        <v>20</v>
      </c>
      <c r="H150" s="143">
        <f>G150/D150*100</f>
        <v>100</v>
      </c>
      <c r="I150" s="99" t="s">
        <v>47</v>
      </c>
      <c r="J150" s="99" t="s">
        <v>47</v>
      </c>
      <c r="K150" s="99" t="s">
        <v>47</v>
      </c>
      <c r="L150" s="99" t="s">
        <v>47</v>
      </c>
      <c r="M150" s="106">
        <v>20</v>
      </c>
      <c r="N150" s="106">
        <v>20</v>
      </c>
    </row>
    <row r="151" spans="1:14" ht="63.75">
      <c r="A151" s="95" t="s">
        <v>284</v>
      </c>
      <c r="B151" s="108" t="s">
        <v>366</v>
      </c>
      <c r="C151" s="101"/>
      <c r="D151" s="141"/>
      <c r="E151" s="118"/>
      <c r="F151" s="118"/>
      <c r="G151" s="118"/>
      <c r="H151" s="143"/>
      <c r="I151" s="99" t="s">
        <v>47</v>
      </c>
      <c r="J151" s="99" t="s">
        <v>47</v>
      </c>
      <c r="K151" s="99" t="s">
        <v>47</v>
      </c>
      <c r="L151" s="99" t="s">
        <v>47</v>
      </c>
      <c r="M151" s="106"/>
      <c r="N151" s="106"/>
    </row>
    <row r="152" spans="1:14" ht="33.75" customHeight="1">
      <c r="A152" s="95" t="s">
        <v>285</v>
      </c>
      <c r="B152" s="108" t="s">
        <v>286</v>
      </c>
      <c r="C152" s="101">
        <v>26.5</v>
      </c>
      <c r="D152" s="141">
        <v>6</v>
      </c>
      <c r="E152" s="118">
        <v>6</v>
      </c>
      <c r="F152" s="118">
        <v>6</v>
      </c>
      <c r="G152" s="118">
        <v>2</v>
      </c>
      <c r="H152" s="143">
        <f>G152/D152*100</f>
        <v>33.333333333333329</v>
      </c>
      <c r="I152" s="99" t="s">
        <v>47</v>
      </c>
      <c r="J152" s="99" t="s">
        <v>47</v>
      </c>
      <c r="K152" s="99" t="s">
        <v>47</v>
      </c>
      <c r="L152" s="99" t="s">
        <v>47</v>
      </c>
      <c r="M152" s="106"/>
      <c r="N152" s="106"/>
    </row>
    <row r="153" spans="1:14" ht="140.25">
      <c r="A153" s="95" t="s">
        <v>287</v>
      </c>
      <c r="B153" s="113" t="s">
        <v>288</v>
      </c>
      <c r="C153" s="101"/>
      <c r="D153" s="141"/>
      <c r="E153" s="118"/>
      <c r="F153" s="118"/>
      <c r="G153" s="118"/>
      <c r="H153" s="143"/>
      <c r="I153" s="99" t="s">
        <v>47</v>
      </c>
      <c r="J153" s="99" t="s">
        <v>47</v>
      </c>
      <c r="K153" s="99" t="s">
        <v>47</v>
      </c>
      <c r="L153" s="99" t="s">
        <v>47</v>
      </c>
      <c r="M153" s="106"/>
      <c r="N153" s="106"/>
    </row>
    <row r="154" spans="1:14" ht="51">
      <c r="A154" s="95" t="s">
        <v>289</v>
      </c>
      <c r="B154" s="108" t="s">
        <v>290</v>
      </c>
      <c r="C154" s="101"/>
      <c r="D154" s="141"/>
      <c r="E154" s="118"/>
      <c r="F154" s="118"/>
      <c r="G154" s="118"/>
      <c r="H154" s="143"/>
      <c r="I154" s="99" t="s">
        <v>47</v>
      </c>
      <c r="J154" s="99" t="s">
        <v>47</v>
      </c>
      <c r="K154" s="99" t="s">
        <v>47</v>
      </c>
      <c r="L154" s="99" t="s">
        <v>47</v>
      </c>
      <c r="M154" s="106"/>
      <c r="N154" s="106"/>
    </row>
    <row r="155" spans="1:14" ht="25.5">
      <c r="A155" s="95" t="s">
        <v>291</v>
      </c>
      <c r="B155" s="108" t="s">
        <v>292</v>
      </c>
      <c r="C155" s="101"/>
      <c r="D155" s="141"/>
      <c r="E155" s="118"/>
      <c r="F155" s="118"/>
      <c r="G155" s="118"/>
      <c r="H155" s="143"/>
      <c r="I155" s="99" t="s">
        <v>47</v>
      </c>
      <c r="J155" s="99" t="s">
        <v>47</v>
      </c>
      <c r="K155" s="99" t="s">
        <v>47</v>
      </c>
      <c r="L155" s="99" t="s">
        <v>47</v>
      </c>
      <c r="M155" s="106"/>
      <c r="N155" s="106"/>
    </row>
    <row r="156" spans="1:14" ht="38.25">
      <c r="A156" s="95" t="s">
        <v>293</v>
      </c>
      <c r="B156" s="108" t="s">
        <v>294</v>
      </c>
      <c r="C156" s="101"/>
      <c r="D156" s="141"/>
      <c r="E156" s="118"/>
      <c r="F156" s="118"/>
      <c r="G156" s="118"/>
      <c r="H156" s="143"/>
      <c r="I156" s="99" t="s">
        <v>47</v>
      </c>
      <c r="J156" s="99" t="s">
        <v>47</v>
      </c>
      <c r="K156" s="99" t="s">
        <v>47</v>
      </c>
      <c r="L156" s="99" t="s">
        <v>47</v>
      </c>
      <c r="M156" s="106"/>
      <c r="N156" s="106"/>
    </row>
    <row r="157" spans="1:14">
      <c r="A157" s="95" t="s">
        <v>295</v>
      </c>
      <c r="B157" s="108" t="s">
        <v>296</v>
      </c>
      <c r="C157" s="101">
        <v>143.9</v>
      </c>
      <c r="D157" s="141">
        <v>152.4</v>
      </c>
      <c r="E157" s="118">
        <v>110.7</v>
      </c>
      <c r="F157" s="118">
        <v>152.4</v>
      </c>
      <c r="G157" s="118">
        <v>11.9</v>
      </c>
      <c r="H157" s="143">
        <f>G157/D157*100</f>
        <v>7.8083989501312328</v>
      </c>
      <c r="I157" s="99" t="s">
        <v>47</v>
      </c>
      <c r="J157" s="99" t="s">
        <v>47</v>
      </c>
      <c r="K157" s="99" t="s">
        <v>47</v>
      </c>
      <c r="L157" s="99" t="s">
        <v>47</v>
      </c>
      <c r="M157" s="106">
        <v>322.39999999999998</v>
      </c>
      <c r="N157" s="106">
        <v>369</v>
      </c>
    </row>
    <row r="158" spans="1:14" ht="25.5">
      <c r="A158" s="95" t="s">
        <v>297</v>
      </c>
      <c r="B158" s="108" t="s">
        <v>298</v>
      </c>
      <c r="C158" s="101">
        <v>329.1</v>
      </c>
      <c r="D158" s="141">
        <v>361.3</v>
      </c>
      <c r="E158" s="118">
        <v>296.8</v>
      </c>
      <c r="F158" s="118">
        <v>361.3</v>
      </c>
      <c r="G158" s="118">
        <v>10</v>
      </c>
      <c r="H158" s="143">
        <f>G158/D158*100</f>
        <v>2.767783005812344</v>
      </c>
      <c r="I158" s="99" t="s">
        <v>47</v>
      </c>
      <c r="J158" s="99" t="s">
        <v>47</v>
      </c>
      <c r="K158" s="99" t="s">
        <v>47</v>
      </c>
      <c r="L158" s="99" t="s">
        <v>47</v>
      </c>
      <c r="M158" s="106">
        <v>0</v>
      </c>
      <c r="N158" s="106">
        <v>0</v>
      </c>
    </row>
    <row r="159" spans="1:14">
      <c r="A159" s="103">
        <v>6</v>
      </c>
      <c r="B159" s="96" t="s">
        <v>299</v>
      </c>
      <c r="C159" s="97">
        <f>C10-C45</f>
        <v>2541</v>
      </c>
      <c r="D159" s="97">
        <f>D10-D45</f>
        <v>0</v>
      </c>
      <c r="E159" s="97">
        <f>E10-E45</f>
        <v>2643.6000000000004</v>
      </c>
      <c r="F159" s="97">
        <f>F10-F45</f>
        <v>8.2999999999992724</v>
      </c>
      <c r="G159" s="97">
        <f>G10-G45</f>
        <v>0</v>
      </c>
      <c r="H159" s="142">
        <v>0</v>
      </c>
      <c r="I159" s="97"/>
      <c r="J159" s="97"/>
      <c r="K159" s="116"/>
      <c r="L159" s="97"/>
      <c r="M159" s="106"/>
      <c r="N159" s="106"/>
    </row>
  </sheetData>
  <mergeCells count="19">
    <mergeCell ref="C6:C8"/>
    <mergeCell ref="D7:D8"/>
    <mergeCell ref="E7:E8"/>
    <mergeCell ref="I6:I8"/>
    <mergeCell ref="J6:J8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7"/>
  <sheetViews>
    <sheetView topLeftCell="A25" zoomScale="85" zoomScaleNormal="85" workbookViewId="0">
      <selection activeCell="A35" sqref="A35"/>
    </sheetView>
  </sheetViews>
  <sheetFormatPr defaultRowHeight="15.7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>
      <c r="A1" s="6" t="s">
        <v>21</v>
      </c>
      <c r="B1" s="6" t="s">
        <v>28</v>
      </c>
      <c r="F1" s="6" t="s">
        <v>28</v>
      </c>
      <c r="I1" s="165" t="s">
        <v>357</v>
      </c>
      <c r="J1" s="165"/>
      <c r="K1" s="165"/>
      <c r="L1" s="165"/>
      <c r="M1" s="165"/>
    </row>
    <row r="2" spans="1:13" ht="63.75" customHeight="1">
      <c r="A2" s="169" t="s">
        <v>22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13" s="10" customFormat="1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>
      <c r="A4" s="164" t="s">
        <v>13</v>
      </c>
      <c r="B4" s="158" t="s">
        <v>36</v>
      </c>
      <c r="C4" s="168"/>
      <c r="D4" s="159"/>
      <c r="E4" s="160"/>
      <c r="F4" s="158" t="s">
        <v>40</v>
      </c>
      <c r="G4" s="159"/>
      <c r="H4" s="159"/>
      <c r="I4" s="160"/>
      <c r="J4" s="158" t="s">
        <v>41</v>
      </c>
      <c r="K4" s="159"/>
      <c r="L4" s="159"/>
      <c r="M4" s="160"/>
    </row>
    <row r="5" spans="1:13" s="12" customFormat="1" ht="18" customHeight="1">
      <c r="A5" s="164"/>
      <c r="B5" s="166" t="s">
        <v>14</v>
      </c>
      <c r="C5" s="161" t="s">
        <v>347</v>
      </c>
      <c r="D5" s="162"/>
      <c r="E5" s="163"/>
      <c r="F5" s="166" t="s">
        <v>14</v>
      </c>
      <c r="G5" s="161" t="s">
        <v>347</v>
      </c>
      <c r="H5" s="162"/>
      <c r="I5" s="163"/>
      <c r="J5" s="166" t="s">
        <v>14</v>
      </c>
      <c r="K5" s="161" t="s">
        <v>347</v>
      </c>
      <c r="L5" s="162"/>
      <c r="M5" s="163"/>
    </row>
    <row r="6" spans="1:13" s="12" customFormat="1" ht="47.25">
      <c r="A6" s="164"/>
      <c r="B6" s="167"/>
      <c r="C6" s="136" t="s">
        <v>348</v>
      </c>
      <c r="D6" s="136" t="s">
        <v>349</v>
      </c>
      <c r="E6" s="136" t="s">
        <v>350</v>
      </c>
      <c r="F6" s="167"/>
      <c r="G6" s="136" t="s">
        <v>348</v>
      </c>
      <c r="H6" s="136" t="s">
        <v>349</v>
      </c>
      <c r="I6" s="136" t="s">
        <v>350</v>
      </c>
      <c r="J6" s="167"/>
      <c r="K6" s="136" t="s">
        <v>348</v>
      </c>
      <c r="L6" s="136" t="s">
        <v>349</v>
      </c>
      <c r="M6" s="136" t="s">
        <v>350</v>
      </c>
    </row>
    <row r="7" spans="1:13" s="12" customFormat="1" ht="18.75" customHeight="1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>
      <c r="A9" s="155" t="s">
        <v>15</v>
      </c>
      <c r="B9" s="155"/>
      <c r="C9" s="155"/>
      <c r="D9" s="155"/>
      <c r="E9" s="155"/>
      <c r="F9" s="132"/>
      <c r="G9" s="132"/>
      <c r="H9" s="132"/>
      <c r="I9" s="132"/>
      <c r="J9" s="132"/>
      <c r="K9" s="132"/>
      <c r="L9" s="132"/>
      <c r="M9" s="133"/>
    </row>
    <row r="10" spans="1:13" s="12" customFormat="1" ht="18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>
      <c r="A15" s="156" t="s">
        <v>16</v>
      </c>
      <c r="B15" s="157"/>
      <c r="C15" s="157"/>
      <c r="D15" s="157"/>
      <c r="E15" s="157"/>
      <c r="F15" s="134"/>
      <c r="G15" s="134"/>
      <c r="H15" s="134"/>
      <c r="I15" s="134"/>
      <c r="J15" s="134"/>
      <c r="K15" s="134"/>
      <c r="L15" s="134"/>
      <c r="M15" s="135"/>
    </row>
    <row r="16" spans="1:13" s="12" customFormat="1" ht="18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>
      <c r="A19" s="156" t="s">
        <v>17</v>
      </c>
      <c r="B19" s="157"/>
      <c r="C19" s="157"/>
      <c r="D19" s="157"/>
      <c r="E19" s="157"/>
      <c r="F19" s="132"/>
      <c r="G19" s="132"/>
      <c r="H19" s="132"/>
      <c r="I19" s="132"/>
      <c r="J19" s="132"/>
      <c r="K19" s="132"/>
      <c r="L19" s="132"/>
      <c r="M19" s="133"/>
    </row>
    <row r="20" spans="1:13" s="23" customFormat="1" ht="18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>
      <c r="A24" s="156" t="s">
        <v>18</v>
      </c>
      <c r="B24" s="157"/>
      <c r="C24" s="157"/>
      <c r="D24" s="157"/>
      <c r="E24" s="157"/>
      <c r="F24" s="132"/>
      <c r="G24" s="132"/>
      <c r="H24" s="132"/>
      <c r="I24" s="132"/>
      <c r="J24" s="132"/>
      <c r="K24" s="132"/>
      <c r="L24" s="132"/>
      <c r="M24" s="133"/>
    </row>
    <row r="25" spans="1:13" s="25" customFormat="1">
      <c r="A25" s="24"/>
      <c r="B25" s="20"/>
      <c r="C25" s="20"/>
      <c r="D25" s="21"/>
      <c r="E25" s="21"/>
      <c r="F25" s="20"/>
      <c r="G25" s="21"/>
      <c r="H25" s="21"/>
      <c r="I25" s="21"/>
      <c r="J25" s="20"/>
      <c r="K25" s="21"/>
      <c r="L25" s="21"/>
      <c r="M25" s="21"/>
    </row>
    <row r="26" spans="1:13" s="25" customFormat="1">
      <c r="A26" s="24"/>
      <c r="B26" s="20"/>
      <c r="C26" s="20"/>
      <c r="D26" s="21"/>
      <c r="E26" s="21"/>
      <c r="F26" s="20"/>
      <c r="G26" s="21"/>
      <c r="H26" s="21"/>
      <c r="I26" s="21"/>
      <c r="J26" s="20"/>
      <c r="K26" s="21"/>
      <c r="L26" s="21"/>
      <c r="M26" s="21"/>
    </row>
    <row r="27" spans="1:13" s="25" customFormat="1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ht="63">
      <c r="A35" s="139" t="s">
        <v>358</v>
      </c>
      <c r="B35" s="140"/>
      <c r="C35" s="140"/>
      <c r="D35" s="34"/>
      <c r="E35" s="34"/>
      <c r="F35" s="140"/>
      <c r="G35" s="34"/>
      <c r="H35" s="34"/>
      <c r="I35" s="34"/>
      <c r="J35" s="140"/>
      <c r="K35" s="34"/>
      <c r="L35" s="34"/>
      <c r="M35" s="34"/>
    </row>
    <row r="36" spans="1:13">
      <c r="A36" s="138"/>
    </row>
    <row r="37" spans="1:13">
      <c r="A37" s="119" t="s">
        <v>33</v>
      </c>
      <c r="B37" s="7"/>
      <c r="C37" s="7"/>
      <c r="F37" s="7"/>
      <c r="J37" s="7"/>
    </row>
  </sheetData>
  <mergeCells count="16"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9:E9"/>
    <mergeCell ref="A15:E15"/>
    <mergeCell ref="A19:E19"/>
    <mergeCell ref="A24:E24"/>
    <mergeCell ref="F4:I4"/>
    <mergeCell ref="G5:I5"/>
    <mergeCell ref="A4:A6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topLeftCell="A28" zoomScaleNormal="100" workbookViewId="0">
      <selection activeCell="D1" sqref="D1:F1"/>
    </sheetView>
  </sheetViews>
  <sheetFormatPr defaultRowHeight="15.7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>
      <c r="D1" s="165" t="s">
        <v>356</v>
      </c>
      <c r="E1" s="165"/>
      <c r="F1" s="165"/>
    </row>
    <row r="2" spans="1:6">
      <c r="D2" s="93"/>
      <c r="E2" s="93"/>
      <c r="F2" s="93"/>
    </row>
    <row r="3" spans="1:6" ht="55.15" customHeight="1">
      <c r="A3" s="170" t="s">
        <v>333</v>
      </c>
      <c r="B3" s="170"/>
      <c r="C3" s="170"/>
      <c r="D3" s="170"/>
      <c r="E3" s="170"/>
      <c r="F3" s="170"/>
    </row>
    <row r="4" spans="1:6" ht="12" customHeight="1">
      <c r="A4" s="31"/>
      <c r="B4" s="53"/>
      <c r="C4" s="31"/>
    </row>
    <row r="5" spans="1:6" s="10" customFormat="1">
      <c r="A5" s="27"/>
      <c r="B5" s="9"/>
      <c r="D5" s="32"/>
      <c r="E5" s="32"/>
      <c r="F5" s="125" t="s">
        <v>10</v>
      </c>
    </row>
    <row r="6" spans="1:6" s="28" customFormat="1" ht="68.45" customHeight="1">
      <c r="A6" s="120" t="s">
        <v>13</v>
      </c>
      <c r="B6" s="120" t="s">
        <v>32</v>
      </c>
      <c r="C6" s="122" t="s">
        <v>39</v>
      </c>
      <c r="D6" s="121" t="s">
        <v>36</v>
      </c>
      <c r="E6" s="121" t="s">
        <v>40</v>
      </c>
      <c r="F6" s="121" t="s">
        <v>41</v>
      </c>
    </row>
    <row r="7" spans="1:6" s="47" customFormat="1" ht="18.600000000000001" customHeight="1">
      <c r="A7" s="46">
        <v>1</v>
      </c>
      <c r="B7" s="46">
        <v>2</v>
      </c>
      <c r="C7" s="46">
        <v>3</v>
      </c>
      <c r="D7" s="51">
        <v>4</v>
      </c>
      <c r="E7" s="51">
        <v>5</v>
      </c>
      <c r="F7" s="51">
        <v>6</v>
      </c>
    </row>
    <row r="8" spans="1:6" s="12" customFormat="1" ht="18.75">
      <c r="A8" s="33" t="s">
        <v>15</v>
      </c>
      <c r="B8" s="16"/>
      <c r="C8" s="17"/>
      <c r="D8" s="17"/>
      <c r="E8" s="17"/>
      <c r="F8" s="17"/>
    </row>
    <row r="9" spans="1:6" s="12" customFormat="1" ht="18.75">
      <c r="A9" s="33" t="s">
        <v>338</v>
      </c>
      <c r="B9" s="16"/>
      <c r="C9" s="17"/>
      <c r="D9" s="17"/>
      <c r="E9" s="17"/>
      <c r="F9" s="17"/>
    </row>
    <row r="10" spans="1:6" s="12" customFormat="1" ht="18.75">
      <c r="A10" s="33" t="s">
        <v>338</v>
      </c>
      <c r="B10" s="16"/>
      <c r="C10" s="17"/>
      <c r="D10" s="17"/>
      <c r="E10" s="17"/>
      <c r="F10" s="17"/>
    </row>
    <row r="11" spans="1:6">
      <c r="A11" s="33" t="s">
        <v>16</v>
      </c>
      <c r="B11" s="30"/>
      <c r="C11" s="30"/>
      <c r="D11" s="50"/>
      <c r="E11" s="54"/>
      <c r="F11" s="54"/>
    </row>
    <row r="12" spans="1:6">
      <c r="A12" s="33" t="s">
        <v>338</v>
      </c>
      <c r="B12" s="30"/>
      <c r="C12" s="30"/>
      <c r="D12" s="54"/>
      <c r="E12" s="54"/>
      <c r="F12" s="54"/>
    </row>
    <row r="13" spans="1:6">
      <c r="A13" s="33" t="s">
        <v>338</v>
      </c>
      <c r="B13" s="30"/>
      <c r="C13" s="30"/>
      <c r="D13" s="50"/>
      <c r="E13" s="54"/>
      <c r="F13" s="54"/>
    </row>
    <row r="14" spans="1:6">
      <c r="A14" s="33" t="s">
        <v>17</v>
      </c>
      <c r="B14" s="30"/>
      <c r="C14" s="30"/>
      <c r="D14" s="50"/>
      <c r="E14" s="54"/>
      <c r="F14" s="54"/>
    </row>
    <row r="15" spans="1:6">
      <c r="A15" s="33" t="s">
        <v>338</v>
      </c>
      <c r="B15" s="30"/>
      <c r="C15" s="30"/>
      <c r="D15" s="54"/>
      <c r="E15" s="54"/>
      <c r="F15" s="54"/>
    </row>
    <row r="16" spans="1:6">
      <c r="A16" s="33" t="s">
        <v>338</v>
      </c>
      <c r="B16" s="30"/>
      <c r="C16" s="30"/>
      <c r="D16" s="50"/>
      <c r="E16" s="54"/>
      <c r="F16" s="54"/>
    </row>
    <row r="17" spans="1:6">
      <c r="A17" s="33" t="s">
        <v>18</v>
      </c>
      <c r="B17" s="34"/>
      <c r="C17" s="50"/>
      <c r="D17" s="50"/>
      <c r="E17" s="54"/>
      <c r="F17" s="54"/>
    </row>
    <row r="18" spans="1:6">
      <c r="A18" s="33" t="s">
        <v>338</v>
      </c>
      <c r="B18" s="34"/>
      <c r="C18" s="54"/>
      <c r="D18" s="54"/>
      <c r="E18" s="54"/>
      <c r="F18" s="54"/>
    </row>
    <row r="19" spans="1:6">
      <c r="A19" s="33" t="s">
        <v>338</v>
      </c>
      <c r="B19" s="30"/>
      <c r="C19" s="30"/>
      <c r="D19" s="50"/>
      <c r="E19" s="54"/>
      <c r="F19" s="54"/>
    </row>
    <row r="20" spans="1:6" s="12" customFormat="1" ht="18.75" customHeight="1">
      <c r="A20" s="29" t="s">
        <v>7</v>
      </c>
      <c r="B20" s="14"/>
      <c r="C20" s="14"/>
      <c r="D20" s="17"/>
      <c r="E20" s="17"/>
      <c r="F20" s="17"/>
    </row>
    <row r="21" spans="1:6" ht="36.6" customHeight="1">
      <c r="A21" s="171" t="s">
        <v>306</v>
      </c>
      <c r="B21" s="171"/>
      <c r="C21" s="171"/>
      <c r="D21" s="171"/>
      <c r="E21" s="171"/>
      <c r="F21" s="171"/>
    </row>
    <row r="23" spans="1:6">
      <c r="A23" s="52" t="s">
        <v>33</v>
      </c>
    </row>
  </sheetData>
  <mergeCells count="3">
    <mergeCell ref="D1:F1"/>
    <mergeCell ref="A3:F3"/>
    <mergeCell ref="A21:F21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zoomScale="120" zoomScaleNormal="120" zoomScaleSheetLayoutView="130" workbookViewId="0">
      <selection activeCell="H4" sqref="H4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20</v>
      </c>
      <c r="D1" s="172" t="s">
        <v>355</v>
      </c>
      <c r="E1" s="172"/>
      <c r="F1" s="172"/>
      <c r="G1" s="92"/>
      <c r="H1" s="92"/>
    </row>
    <row r="2" spans="1:10" ht="15.75">
      <c r="D2" s="48"/>
      <c r="E2" s="48"/>
      <c r="F2" s="48"/>
      <c r="H2" s="91"/>
      <c r="I2" s="91"/>
      <c r="J2" s="91"/>
    </row>
    <row r="3" spans="1:10" ht="30" customHeight="1">
      <c r="A3" s="174" t="s">
        <v>12</v>
      </c>
      <c r="B3" s="174"/>
      <c r="C3" s="174"/>
      <c r="D3" s="174"/>
      <c r="E3" s="174"/>
      <c r="F3" s="174"/>
      <c r="G3" s="114"/>
      <c r="H3" s="114"/>
    </row>
    <row r="4" spans="1:10">
      <c r="F4" s="3" t="s">
        <v>10</v>
      </c>
    </row>
    <row r="5" spans="1:10" ht="24.75" customHeight="1">
      <c r="A5" s="173" t="s">
        <v>8</v>
      </c>
      <c r="B5" s="173" t="s">
        <v>9</v>
      </c>
      <c r="C5" s="173" t="s">
        <v>35</v>
      </c>
      <c r="D5" s="173" t="s">
        <v>36</v>
      </c>
      <c r="E5" s="173" t="s">
        <v>37</v>
      </c>
      <c r="F5" s="173" t="s">
        <v>38</v>
      </c>
    </row>
    <row r="6" spans="1:10" ht="37.5" customHeight="1">
      <c r="A6" s="173"/>
      <c r="B6" s="173"/>
      <c r="C6" s="173"/>
      <c r="D6" s="173"/>
      <c r="E6" s="173"/>
      <c r="F6" s="173"/>
    </row>
    <row r="7" spans="1:10">
      <c r="A7" s="5"/>
      <c r="B7" s="5"/>
      <c r="C7" s="5"/>
      <c r="D7" s="2"/>
      <c r="E7" s="2"/>
      <c r="F7" s="2"/>
    </row>
    <row r="8" spans="1:10">
      <c r="A8" s="5"/>
      <c r="B8" s="5"/>
      <c r="C8" s="5"/>
      <c r="D8" s="2"/>
      <c r="E8" s="2"/>
      <c r="F8" s="2"/>
    </row>
    <row r="9" spans="1:10">
      <c r="A9" s="5"/>
      <c r="B9" s="5"/>
      <c r="C9" s="5"/>
      <c r="D9" s="2"/>
      <c r="E9" s="2"/>
      <c r="F9" s="2"/>
    </row>
    <row r="10" spans="1:10">
      <c r="A10" s="5" t="s">
        <v>7</v>
      </c>
      <c r="B10" s="5"/>
      <c r="C10" s="5"/>
      <c r="D10" s="2"/>
      <c r="E10" s="2"/>
      <c r="F10" s="2"/>
    </row>
    <row r="12" spans="1:10">
      <c r="A12" s="175" t="s">
        <v>33</v>
      </c>
      <c r="B12" s="175"/>
      <c r="C12" s="175"/>
      <c r="D12" s="175"/>
    </row>
  </sheetData>
  <mergeCells count="9">
    <mergeCell ref="D1:F1"/>
    <mergeCell ref="F5:F6"/>
    <mergeCell ref="C5:C6"/>
    <mergeCell ref="A3:F3"/>
    <mergeCell ref="A12:D12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4"/>
  <sheetViews>
    <sheetView tabSelected="1" topLeftCell="A16" workbookViewId="0">
      <selection activeCell="D7" sqref="D7"/>
    </sheetView>
  </sheetViews>
  <sheetFormatPr defaultColWidth="9.140625" defaultRowHeight="15"/>
  <cols>
    <col min="1" max="1" width="7.7109375" style="56" customWidth="1"/>
    <col min="2" max="2" width="73" style="57" customWidth="1"/>
    <col min="3" max="3" width="15" style="57" customWidth="1"/>
    <col min="4" max="4" width="14.140625" style="57" customWidth="1"/>
    <col min="5" max="7" width="12.42578125" style="57" customWidth="1"/>
    <col min="8" max="8" width="22" style="57" customWidth="1"/>
    <col min="9" max="16384" width="9.140625" style="57"/>
  </cols>
  <sheetData>
    <row r="1" spans="1:8" ht="57" customHeight="1">
      <c r="E1" s="165" t="s">
        <v>354</v>
      </c>
      <c r="F1" s="165"/>
      <c r="G1" s="165"/>
      <c r="H1" s="165"/>
    </row>
    <row r="2" spans="1:8" ht="22.5" customHeight="1">
      <c r="A2" s="180" t="s">
        <v>42</v>
      </c>
      <c r="B2" s="180"/>
      <c r="C2" s="180"/>
      <c r="D2" s="180"/>
      <c r="E2" s="180"/>
      <c r="F2" s="180"/>
      <c r="G2" s="180"/>
      <c r="H2" s="180"/>
    </row>
    <row r="3" spans="1:8" ht="16.5" customHeight="1">
      <c r="A3" s="181" t="s">
        <v>43</v>
      </c>
      <c r="B3" s="181"/>
      <c r="C3" s="181"/>
      <c r="D3" s="181"/>
      <c r="E3" s="181"/>
      <c r="F3" s="181"/>
      <c r="G3" s="181"/>
      <c r="H3" s="181"/>
    </row>
    <row r="4" spans="1:8" ht="7.5" customHeight="1">
      <c r="A4" s="58"/>
      <c r="B4" s="58"/>
      <c r="C4" s="58"/>
      <c r="D4" s="58"/>
      <c r="E4" s="58"/>
      <c r="F4" s="58"/>
      <c r="G4" s="58"/>
      <c r="H4" s="58"/>
    </row>
    <row r="5" spans="1:8">
      <c r="A5" s="182" t="s">
        <v>44</v>
      </c>
      <c r="B5" s="182"/>
      <c r="C5" s="182"/>
      <c r="D5" s="58"/>
      <c r="E5" s="58"/>
      <c r="F5" s="58"/>
      <c r="G5" s="58"/>
      <c r="H5" s="58"/>
    </row>
    <row r="6" spans="1:8">
      <c r="A6" s="57"/>
      <c r="H6" s="59" t="s">
        <v>10</v>
      </c>
    </row>
    <row r="7" spans="1:8" s="62" customFormat="1" ht="180">
      <c r="A7" s="60" t="s">
        <v>3</v>
      </c>
      <c r="B7" s="60" t="s">
        <v>2</v>
      </c>
      <c r="C7" s="55" t="s">
        <v>45</v>
      </c>
      <c r="D7" s="61" t="s">
        <v>46</v>
      </c>
      <c r="E7" s="61" t="s">
        <v>36</v>
      </c>
      <c r="F7" s="61" t="s">
        <v>37</v>
      </c>
      <c r="G7" s="61" t="s">
        <v>38</v>
      </c>
      <c r="H7" s="124" t="s">
        <v>331</v>
      </c>
    </row>
    <row r="8" spans="1:8" s="56" customFormat="1">
      <c r="A8" s="63">
        <v>1</v>
      </c>
      <c r="B8" s="63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3">
        <v>8</v>
      </c>
    </row>
    <row r="9" spans="1:8" s="62" customFormat="1" ht="36.75" customHeight="1">
      <c r="A9" s="183" t="s">
        <v>305</v>
      </c>
      <c r="B9" s="184"/>
      <c r="C9" s="65" t="s">
        <v>47</v>
      </c>
      <c r="D9" s="66"/>
      <c r="E9" s="66"/>
      <c r="F9" s="66"/>
      <c r="G9" s="66"/>
      <c r="H9" s="67" t="s">
        <v>47</v>
      </c>
    </row>
    <row r="10" spans="1:8" s="70" customFormat="1" ht="51.6" customHeight="1">
      <c r="A10" s="185" t="s">
        <v>327</v>
      </c>
      <c r="B10" s="186"/>
      <c r="C10" s="68"/>
      <c r="D10" s="68"/>
      <c r="E10" s="68"/>
      <c r="F10" s="68"/>
      <c r="G10" s="68"/>
      <c r="H10" s="69" t="s">
        <v>47</v>
      </c>
    </row>
    <row r="11" spans="1:8" s="70" customFormat="1" ht="15" customHeight="1">
      <c r="A11" s="187" t="s">
        <v>23</v>
      </c>
      <c r="B11" s="188"/>
      <c r="C11" s="71"/>
      <c r="D11" s="71"/>
      <c r="E11" s="71"/>
      <c r="F11" s="71"/>
      <c r="G11" s="71"/>
      <c r="H11" s="72"/>
    </row>
    <row r="12" spans="1:8" s="70" customFormat="1">
      <c r="A12" s="189" t="s">
        <v>334</v>
      </c>
      <c r="B12" s="190"/>
      <c r="C12" s="68"/>
      <c r="D12" s="68"/>
      <c r="E12" s="68"/>
      <c r="F12" s="68"/>
      <c r="G12" s="68"/>
      <c r="H12" s="72" t="s">
        <v>47</v>
      </c>
    </row>
    <row r="13" spans="1:8" s="70" customFormat="1" ht="56.45" customHeight="1">
      <c r="A13" s="185" t="s">
        <v>328</v>
      </c>
      <c r="B13" s="186"/>
      <c r="C13" s="71">
        <f>C15+C16+C24+C33</f>
        <v>0</v>
      </c>
      <c r="D13" s="71">
        <f>D15+D16+D24+D33</f>
        <v>0</v>
      </c>
      <c r="E13" s="71">
        <f t="shared" ref="E13:G13" si="0">E15+E16+E24+E33</f>
        <v>0</v>
      </c>
      <c r="F13" s="71">
        <f t="shared" si="0"/>
        <v>0</v>
      </c>
      <c r="G13" s="71">
        <f t="shared" si="0"/>
        <v>0</v>
      </c>
      <c r="H13" s="69" t="s">
        <v>47</v>
      </c>
    </row>
    <row r="14" spans="1:8" s="70" customFormat="1" ht="15" customHeight="1">
      <c r="A14" s="191" t="s">
        <v>29</v>
      </c>
      <c r="B14" s="192"/>
      <c r="C14" s="71"/>
      <c r="D14" s="71"/>
      <c r="E14" s="71"/>
      <c r="F14" s="71"/>
      <c r="G14" s="71"/>
      <c r="H14" s="69"/>
    </row>
    <row r="15" spans="1:8" s="70" customFormat="1" ht="33.75" customHeight="1">
      <c r="A15" s="73">
        <v>1</v>
      </c>
      <c r="B15" s="74" t="s">
        <v>48</v>
      </c>
      <c r="C15" s="68"/>
      <c r="D15" s="68"/>
      <c r="E15" s="68"/>
      <c r="F15" s="68"/>
      <c r="G15" s="68"/>
      <c r="H15" s="69" t="s">
        <v>47</v>
      </c>
    </row>
    <row r="16" spans="1:8" s="70" customFormat="1" ht="14.25">
      <c r="A16" s="73">
        <v>2</v>
      </c>
      <c r="B16" s="74" t="s">
        <v>49</v>
      </c>
      <c r="C16" s="71">
        <f>C18+C19+C20</f>
        <v>0</v>
      </c>
      <c r="D16" s="71">
        <f>D18+D19+D20</f>
        <v>0</v>
      </c>
      <c r="E16" s="71">
        <f t="shared" ref="E16:G16" si="1">E18+E19+E20</f>
        <v>0</v>
      </c>
      <c r="F16" s="71">
        <f t="shared" si="1"/>
        <v>0</v>
      </c>
      <c r="G16" s="71">
        <f t="shared" si="1"/>
        <v>0</v>
      </c>
      <c r="H16" s="69" t="s">
        <v>47</v>
      </c>
    </row>
    <row r="17" spans="1:8">
      <c r="A17" s="75"/>
      <c r="B17" s="117" t="s">
        <v>11</v>
      </c>
      <c r="C17" s="76"/>
      <c r="D17" s="76"/>
      <c r="E17" s="76"/>
      <c r="F17" s="76"/>
      <c r="G17" s="76"/>
      <c r="H17" s="72" t="s">
        <v>47</v>
      </c>
    </row>
    <row r="18" spans="1:8">
      <c r="A18" s="75" t="s">
        <v>24</v>
      </c>
      <c r="B18" s="77" t="s">
        <v>50</v>
      </c>
      <c r="C18" s="78"/>
      <c r="D18" s="78"/>
      <c r="E18" s="78"/>
      <c r="F18" s="78"/>
      <c r="G18" s="78"/>
      <c r="H18" s="72" t="s">
        <v>47</v>
      </c>
    </row>
    <row r="19" spans="1:8">
      <c r="A19" s="75" t="s">
        <v>25</v>
      </c>
      <c r="B19" s="79" t="s">
        <v>51</v>
      </c>
      <c r="C19" s="78"/>
      <c r="D19" s="78"/>
      <c r="E19" s="78"/>
      <c r="F19" s="78"/>
      <c r="G19" s="78"/>
      <c r="H19" s="72" t="s">
        <v>47</v>
      </c>
    </row>
    <row r="20" spans="1:8" ht="30">
      <c r="A20" s="75" t="s">
        <v>26</v>
      </c>
      <c r="B20" s="79" t="s">
        <v>52</v>
      </c>
      <c r="C20" s="78"/>
      <c r="D20" s="78"/>
      <c r="E20" s="78"/>
      <c r="F20" s="78"/>
      <c r="G20" s="78"/>
      <c r="H20" s="72" t="s">
        <v>47</v>
      </c>
    </row>
    <row r="21" spans="1:8">
      <c r="A21" s="193" t="s">
        <v>23</v>
      </c>
      <c r="B21" s="194"/>
      <c r="C21" s="78"/>
      <c r="D21" s="78"/>
      <c r="E21" s="78"/>
      <c r="F21" s="78"/>
      <c r="G21" s="78"/>
      <c r="H21" s="72"/>
    </row>
    <row r="22" spans="1:8" ht="30">
      <c r="A22" s="75" t="s">
        <v>27</v>
      </c>
      <c r="B22" s="79" t="s">
        <v>304</v>
      </c>
      <c r="C22" s="80" t="s">
        <v>47</v>
      </c>
      <c r="D22" s="78"/>
      <c r="E22" s="78"/>
      <c r="F22" s="78"/>
      <c r="G22" s="78"/>
      <c r="H22" s="81" t="s">
        <v>47</v>
      </c>
    </row>
    <row r="23" spans="1:8" ht="60">
      <c r="A23" s="75" t="s">
        <v>53</v>
      </c>
      <c r="B23" s="79" t="s">
        <v>54</v>
      </c>
      <c r="C23" s="80" t="s">
        <v>47</v>
      </c>
      <c r="D23" s="78"/>
      <c r="E23" s="78"/>
      <c r="F23" s="78"/>
      <c r="G23" s="78"/>
      <c r="H23" s="81" t="s">
        <v>47</v>
      </c>
    </row>
    <row r="24" spans="1:8" s="70" customFormat="1" ht="14.25">
      <c r="A24" s="73">
        <v>3</v>
      </c>
      <c r="B24" s="74" t="s">
        <v>55</v>
      </c>
      <c r="C24" s="71">
        <f>C26+C28+C29+C30+C31+C32</f>
        <v>0</v>
      </c>
      <c r="D24" s="71">
        <f t="shared" ref="D24" si="2">D26+D28+D29+D30+D31+D32</f>
        <v>0</v>
      </c>
      <c r="E24" s="71">
        <f t="shared" ref="E24:G24" si="3">E26+E28+E29+E30+E31+E32</f>
        <v>0</v>
      </c>
      <c r="F24" s="71">
        <f t="shared" si="3"/>
        <v>0</v>
      </c>
      <c r="G24" s="71">
        <f t="shared" si="3"/>
        <v>0</v>
      </c>
      <c r="H24" s="69" t="s">
        <v>47</v>
      </c>
    </row>
    <row r="25" spans="1:8">
      <c r="A25" s="176" t="s">
        <v>29</v>
      </c>
      <c r="B25" s="177"/>
      <c r="C25" s="76"/>
      <c r="D25" s="76"/>
      <c r="E25" s="76"/>
      <c r="F25" s="76"/>
      <c r="G25" s="76"/>
      <c r="H25" s="72"/>
    </row>
    <row r="26" spans="1:8">
      <c r="A26" s="75" t="s">
        <v>56</v>
      </c>
      <c r="B26" s="77" t="s">
        <v>57</v>
      </c>
      <c r="C26" s="78"/>
      <c r="D26" s="78"/>
      <c r="E26" s="78"/>
      <c r="F26" s="78"/>
      <c r="G26" s="78"/>
      <c r="H26" s="72" t="s">
        <v>47</v>
      </c>
    </row>
    <row r="27" spans="1:8">
      <c r="A27" s="75" t="s">
        <v>58</v>
      </c>
      <c r="B27" s="123" t="s">
        <v>329</v>
      </c>
      <c r="C27" s="78"/>
      <c r="D27" s="78"/>
      <c r="E27" s="78"/>
      <c r="F27" s="78"/>
      <c r="G27" s="78"/>
      <c r="H27" s="72"/>
    </row>
    <row r="28" spans="1:8" ht="60">
      <c r="A28" s="75" t="s">
        <v>60</v>
      </c>
      <c r="B28" s="79" t="s">
        <v>59</v>
      </c>
      <c r="C28" s="78"/>
      <c r="D28" s="78"/>
      <c r="E28" s="78"/>
      <c r="F28" s="78"/>
      <c r="G28" s="78"/>
      <c r="H28" s="72" t="s">
        <v>47</v>
      </c>
    </row>
    <row r="29" spans="1:8" ht="45">
      <c r="A29" s="75" t="s">
        <v>62</v>
      </c>
      <c r="B29" s="79" t="s">
        <v>61</v>
      </c>
      <c r="C29" s="78"/>
      <c r="D29" s="78"/>
      <c r="E29" s="78"/>
      <c r="F29" s="78"/>
      <c r="G29" s="78"/>
      <c r="H29" s="72" t="s">
        <v>47</v>
      </c>
    </row>
    <row r="30" spans="1:8" ht="45">
      <c r="A30" s="75" t="s">
        <v>64</v>
      </c>
      <c r="B30" s="79" t="s">
        <v>63</v>
      </c>
      <c r="C30" s="78"/>
      <c r="D30" s="78"/>
      <c r="E30" s="78"/>
      <c r="F30" s="78"/>
      <c r="G30" s="78"/>
      <c r="H30" s="72" t="s">
        <v>47</v>
      </c>
    </row>
    <row r="31" spans="1:8" ht="60">
      <c r="A31" s="75" t="s">
        <v>66</v>
      </c>
      <c r="B31" s="79" t="s">
        <v>65</v>
      </c>
      <c r="C31" s="78"/>
      <c r="D31" s="78"/>
      <c r="E31" s="78"/>
      <c r="F31" s="78"/>
      <c r="G31" s="78"/>
      <c r="H31" s="72" t="s">
        <v>47</v>
      </c>
    </row>
    <row r="32" spans="1:8" ht="45">
      <c r="A32" s="75" t="s">
        <v>330</v>
      </c>
      <c r="B32" s="79" t="s">
        <v>67</v>
      </c>
      <c r="C32" s="78"/>
      <c r="D32" s="78"/>
      <c r="E32" s="78"/>
      <c r="F32" s="78"/>
      <c r="G32" s="78"/>
      <c r="H32" s="72" t="s">
        <v>47</v>
      </c>
    </row>
    <row r="33" spans="1:8" ht="28.5">
      <c r="A33" s="73">
        <v>4</v>
      </c>
      <c r="B33" s="74" t="s">
        <v>68</v>
      </c>
      <c r="C33" s="71">
        <f>C35+C36+C37+C38+C39+C40+C41+C42+C43+C44+C45</f>
        <v>0</v>
      </c>
      <c r="D33" s="71">
        <f t="shared" ref="D33" si="4">D35+D36+D37+D38+D39+D40+D41+D42+D43+D44+D45</f>
        <v>0</v>
      </c>
      <c r="E33" s="71">
        <f t="shared" ref="E33:G33" si="5">E35+E36+E37+E38+E39+E40+E41+E42+E43+E44+E45</f>
        <v>0</v>
      </c>
      <c r="F33" s="71">
        <f t="shared" si="5"/>
        <v>0</v>
      </c>
      <c r="G33" s="71">
        <f t="shared" si="5"/>
        <v>0</v>
      </c>
      <c r="H33" s="69" t="s">
        <v>47</v>
      </c>
    </row>
    <row r="34" spans="1:8">
      <c r="A34" s="176" t="s">
        <v>11</v>
      </c>
      <c r="B34" s="177"/>
      <c r="C34" s="76"/>
      <c r="D34" s="76"/>
      <c r="E34" s="76"/>
      <c r="F34" s="76"/>
      <c r="G34" s="76"/>
      <c r="H34" s="72"/>
    </row>
    <row r="35" spans="1:8">
      <c r="A35" s="75" t="s">
        <v>69</v>
      </c>
      <c r="B35" s="77" t="s">
        <v>70</v>
      </c>
      <c r="C35" s="78"/>
      <c r="D35" s="78"/>
      <c r="E35" s="78"/>
      <c r="F35" s="78"/>
      <c r="G35" s="78"/>
      <c r="H35" s="82"/>
    </row>
    <row r="36" spans="1:8">
      <c r="A36" s="75" t="s">
        <v>71</v>
      </c>
      <c r="B36" s="79" t="s">
        <v>72</v>
      </c>
      <c r="C36" s="78"/>
      <c r="D36" s="78"/>
      <c r="E36" s="78"/>
      <c r="F36" s="78"/>
      <c r="G36" s="78"/>
      <c r="H36" s="82"/>
    </row>
    <row r="37" spans="1:8">
      <c r="A37" s="75" t="s">
        <v>73</v>
      </c>
      <c r="B37" s="83" t="s">
        <v>74</v>
      </c>
      <c r="C37" s="78"/>
      <c r="D37" s="78"/>
      <c r="E37" s="78"/>
      <c r="F37" s="78"/>
      <c r="G37" s="78"/>
      <c r="H37" s="82"/>
    </row>
    <row r="38" spans="1:8" ht="30">
      <c r="A38" s="75" t="s">
        <v>75</v>
      </c>
      <c r="B38" s="84" t="s">
        <v>76</v>
      </c>
      <c r="C38" s="78"/>
      <c r="D38" s="78"/>
      <c r="E38" s="78"/>
      <c r="F38" s="78"/>
      <c r="G38" s="78"/>
      <c r="H38" s="82"/>
    </row>
    <row r="39" spans="1:8">
      <c r="A39" s="75" t="s">
        <v>77</v>
      </c>
      <c r="B39" s="77" t="s">
        <v>78</v>
      </c>
      <c r="C39" s="78"/>
      <c r="D39" s="78"/>
      <c r="E39" s="78"/>
      <c r="F39" s="78"/>
      <c r="G39" s="78"/>
      <c r="H39" s="82"/>
    </row>
    <row r="40" spans="1:8">
      <c r="A40" s="75" t="s">
        <v>79</v>
      </c>
      <c r="B40" s="77" t="s">
        <v>80</v>
      </c>
      <c r="C40" s="78"/>
      <c r="D40" s="78"/>
      <c r="E40" s="78"/>
      <c r="F40" s="78"/>
      <c r="G40" s="78"/>
      <c r="H40" s="82"/>
    </row>
    <row r="41" spans="1:8">
      <c r="A41" s="75" t="s">
        <v>81</v>
      </c>
      <c r="B41" s="83" t="s">
        <v>82</v>
      </c>
      <c r="C41" s="78"/>
      <c r="D41" s="78"/>
      <c r="E41" s="78"/>
      <c r="F41" s="78"/>
      <c r="G41" s="78"/>
      <c r="H41" s="82"/>
    </row>
    <row r="42" spans="1:8">
      <c r="A42" s="75" t="s">
        <v>83</v>
      </c>
      <c r="B42" s="84" t="s">
        <v>84</v>
      </c>
      <c r="C42" s="78"/>
      <c r="D42" s="78"/>
      <c r="E42" s="78"/>
      <c r="F42" s="78"/>
      <c r="G42" s="78"/>
      <c r="H42" s="82"/>
    </row>
    <row r="43" spans="1:8">
      <c r="A43" s="75" t="s">
        <v>85</v>
      </c>
      <c r="B43" s="83" t="s">
        <v>86</v>
      </c>
      <c r="C43" s="78"/>
      <c r="D43" s="78"/>
      <c r="E43" s="78"/>
      <c r="F43" s="78"/>
      <c r="G43" s="78"/>
      <c r="H43" s="82"/>
    </row>
    <row r="44" spans="1:8">
      <c r="A44" s="75" t="s">
        <v>87</v>
      </c>
      <c r="B44" s="83" t="s">
        <v>88</v>
      </c>
      <c r="C44" s="78"/>
      <c r="D44" s="78"/>
      <c r="E44" s="78"/>
      <c r="F44" s="78"/>
      <c r="G44" s="78"/>
      <c r="H44" s="82"/>
    </row>
    <row r="45" spans="1:8">
      <c r="A45" s="75" t="s">
        <v>89</v>
      </c>
      <c r="B45" s="83" t="s">
        <v>90</v>
      </c>
      <c r="C45" s="80">
        <f>SUM(C46:C53)</f>
        <v>0</v>
      </c>
      <c r="D45" s="80">
        <f t="shared" ref="D45" si="6">SUM(D46:D53)</f>
        <v>0</v>
      </c>
      <c r="E45" s="80">
        <f t="shared" ref="E45:G45" si="7">SUM(E46:E53)</f>
        <v>0</v>
      </c>
      <c r="F45" s="80">
        <f t="shared" si="7"/>
        <v>0</v>
      </c>
      <c r="G45" s="80">
        <f t="shared" si="7"/>
        <v>0</v>
      </c>
      <c r="H45" s="81" t="s">
        <v>47</v>
      </c>
    </row>
    <row r="46" spans="1:8" ht="30">
      <c r="A46" s="75" t="s">
        <v>91</v>
      </c>
      <c r="B46" s="85" t="s">
        <v>92</v>
      </c>
      <c r="C46" s="78"/>
      <c r="D46" s="78"/>
      <c r="E46" s="78"/>
      <c r="F46" s="78"/>
      <c r="G46" s="78"/>
      <c r="H46" s="82"/>
    </row>
    <row r="47" spans="1:8">
      <c r="A47" s="75" t="s">
        <v>93</v>
      </c>
      <c r="B47" s="86" t="s">
        <v>5</v>
      </c>
      <c r="C47" s="78"/>
      <c r="D47" s="78"/>
      <c r="E47" s="78"/>
      <c r="F47" s="78"/>
      <c r="G47" s="78"/>
      <c r="H47" s="82"/>
    </row>
    <row r="48" spans="1:8">
      <c r="A48" s="75" t="s">
        <v>94</v>
      </c>
      <c r="B48" s="86"/>
      <c r="C48" s="78"/>
      <c r="D48" s="78"/>
      <c r="E48" s="78"/>
      <c r="F48" s="78"/>
      <c r="G48" s="78"/>
      <c r="H48" s="82"/>
    </row>
    <row r="49" spans="1:8">
      <c r="A49" s="75" t="s">
        <v>95</v>
      </c>
      <c r="B49" s="86"/>
      <c r="C49" s="78"/>
      <c r="D49" s="78"/>
      <c r="E49" s="78"/>
      <c r="F49" s="78"/>
      <c r="G49" s="78"/>
      <c r="H49" s="82"/>
    </row>
    <row r="50" spans="1:8">
      <c r="A50" s="75" t="s">
        <v>96</v>
      </c>
      <c r="B50" s="86"/>
      <c r="C50" s="78"/>
      <c r="D50" s="78"/>
      <c r="E50" s="78"/>
      <c r="F50" s="78"/>
      <c r="G50" s="78"/>
      <c r="H50" s="82"/>
    </row>
    <row r="51" spans="1:8">
      <c r="A51" s="75" t="s">
        <v>97</v>
      </c>
      <c r="B51" s="86"/>
      <c r="C51" s="78"/>
      <c r="D51" s="78"/>
      <c r="E51" s="78"/>
      <c r="F51" s="78"/>
      <c r="G51" s="78"/>
      <c r="H51" s="82"/>
    </row>
    <row r="52" spans="1:8">
      <c r="A52" s="75" t="s">
        <v>98</v>
      </c>
      <c r="B52" s="86"/>
      <c r="C52" s="78"/>
      <c r="D52" s="78"/>
      <c r="E52" s="78"/>
      <c r="F52" s="78"/>
      <c r="G52" s="78"/>
      <c r="H52" s="82"/>
    </row>
    <row r="53" spans="1:8">
      <c r="A53" s="75" t="s">
        <v>99</v>
      </c>
      <c r="B53" s="86"/>
      <c r="C53" s="86"/>
      <c r="D53" s="86"/>
      <c r="E53" s="86"/>
      <c r="F53" s="86"/>
      <c r="G53" s="86"/>
      <c r="H53" s="87"/>
    </row>
    <row r="54" spans="1:8" ht="28.9" customHeight="1">
      <c r="A54" s="178" t="s">
        <v>100</v>
      </c>
      <c r="B54" s="179"/>
      <c r="C54" s="88"/>
      <c r="D54" s="89" t="s">
        <v>47</v>
      </c>
      <c r="E54" s="89" t="s">
        <v>47</v>
      </c>
      <c r="F54" s="89" t="s">
        <v>47</v>
      </c>
      <c r="G54" s="89" t="s">
        <v>47</v>
      </c>
      <c r="H54" s="90" t="s">
        <v>47</v>
      </c>
    </row>
  </sheetData>
  <mergeCells count="14"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Людмила</cp:lastModifiedBy>
  <cp:lastPrinted>2021-02-16T13:08:43Z</cp:lastPrinted>
  <dcterms:created xsi:type="dcterms:W3CDTF">2014-10-16T10:39:44Z</dcterms:created>
  <dcterms:modified xsi:type="dcterms:W3CDTF">2022-10-28T12:32:11Z</dcterms:modified>
</cp:coreProperties>
</file>